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SMisheva\Desktop\"/>
    </mc:Choice>
  </mc:AlternateContent>
  <workbookProtection lockStructure="1"/>
  <bookViews>
    <workbookView xWindow="0" yWindow="0" windowWidth="28800" windowHeight="11610" activeTab="7"/>
  </bookViews>
  <sheets>
    <sheet name="Guidelines and Conditions" sheetId="1" r:id="rId1"/>
    <sheet name="READ ME How to use this file" sheetId="8" r:id="rId2"/>
    <sheet name="Opinion Statement (Inst)" sheetId="2" r:id="rId3"/>
    <sheet name="Opinion Statement (DistHeat)" sheetId="14" r:id="rId4"/>
    <sheet name="Annex 1 - Findings" sheetId="4" r:id="rId5"/>
    <sheet name="Annex 2 - basis of work" sheetId="5" r:id="rId6"/>
    <sheet name="Annex 3 - Changes " sheetId="6" r:id="rId7"/>
    <sheet name="Accounting" sheetId="12" r:id="rId8"/>
    <sheet name="EUwideConstants" sheetId="7" state="hidden" r:id="rId9"/>
    <sheet name="MSParameters" sheetId="9" state="hidden" r:id="rId10"/>
    <sheet name="Translations" sheetId="10" state="hidden" r:id="rId11"/>
    <sheet name="VersionDocumentation" sheetId="11" state="hidden" r:id="rId12"/>
  </sheets>
  <definedNames>
    <definedName name="_xlnm._FilterDatabase" localSheetId="8" hidden="1">EUwideConstants!$A$145:$A$146</definedName>
    <definedName name="_xlnm._FilterDatabase" localSheetId="10" hidden="1">Translations!$A$1:$IT$466</definedName>
    <definedName name="_GoBack" localSheetId="0">'Guidelines and Conditions'!$C$12</definedName>
    <definedName name="accreditedcertified">EUwideConstants!$A$140:$A$141</definedName>
    <definedName name="Annex_I_Activity">EUwideConstants!$A$2:$A$31</definedName>
    <definedName name="CompetentAuthority">MSParameters!$A$40:$A$47</definedName>
    <definedName name="conductaccredited">MSParameters!$A$6:$A$11</definedName>
    <definedName name="conductaccredited2">MSParameters!$A$14:$A$19</definedName>
    <definedName name="conductaccredited3">MSParameters!$A$22:$A$27</definedName>
    <definedName name="EUconstNo">EUwideConstants!$A$136</definedName>
    <definedName name="EUConstYes">EUwideConstants!$A$135</definedName>
    <definedName name="InstallationName">EUwideConstants!$A$161</definedName>
    <definedName name="OperatorName">EUwideConstants!$A$158</definedName>
    <definedName name="OtherMS_Websites">MSParameters!$A$30:$A$33</definedName>
    <definedName name="_xlnm.Print_Area" localSheetId="7">Accounting!$B$2:$DI$37</definedName>
    <definedName name="_xlnm.Print_Area" localSheetId="4">'Annex 1 - Findings'!$A$1:$E$75</definedName>
    <definedName name="_xlnm.Print_Area" localSheetId="5">'Annex 2 - basis of work'!$A$1:$B$58</definedName>
    <definedName name="_xlnm.Print_Area" localSheetId="6">'Annex 3 - Changes '!$A$1:$B$19</definedName>
    <definedName name="_xlnm.Print_Area" localSheetId="0">'Guidelines and Conditions'!$B$1:$I$79</definedName>
    <definedName name="_xlnm.Print_Area" localSheetId="3">'Opinion Statement (DistHeat)'!$B$7:$G$350</definedName>
    <definedName name="_xlnm.Print_Area" localSheetId="2">'Opinion Statement (Inst)'!$A$7:$E$152</definedName>
    <definedName name="_xlnm.Print_Area" localSheetId="1">'READ ME How to use this file'!$A$1:$C$39</definedName>
    <definedName name="ReportingYear">EUwideConstants!$A$144:$A$150</definedName>
    <definedName name="Rulescompliance2">EUwideConstants!$A$120:$A$122</definedName>
    <definedName name="rulescompliance3">EUwideConstants!$A$125:$A$127</definedName>
    <definedName name="rulescompliance4">EUwideConstants!$A$130:$A$132</definedName>
    <definedName name="SelectYesNo">EUwideConstants!$A$153:$A$155</definedName>
    <definedName name="SI_Type">EUwideConstants!$A$34:$A$39</definedName>
    <definedName name="Sub_Installations">EUwideConstants!$A$42:$A$105</definedName>
    <definedName name="Target_Achieved">EUwideConstants!$A$114:$A$117</definedName>
    <definedName name="Target_Type">EUwideConstants!$A$108:$A$111</definedName>
    <definedName name="yesno">EUwideConstants!$A$135:$A$136</definedName>
    <definedName name="Z_3EE4370E_84AC_4220_AECA_2B19C5F3775F_.wvu.FilterData" localSheetId="8" hidden="1">EUwideConstants!$A$145:$A$146</definedName>
    <definedName name="Z_3EE4370E_84AC_4220_AECA_2B19C5F3775F_.wvu.PrintArea" localSheetId="0" hidden="1">'Guidelines and Conditions'!$C$12:$D$63</definedName>
    <definedName name="Z_3EE4370E_84AC_4220_AECA_2B19C5F3775F_.wvu.Rows" localSheetId="5" hidden="1">'Annex 2 - basis of work'!$58:$59</definedName>
    <definedName name="Z_3EE4370E_84AC_4220_AECA_2B19C5F3775F_.wvu.Rows" localSheetId="3" hidden="1">'Opinion Statement (DistHeat)'!#REF!,'Opinion Statement (DistHeat)'!#REF!</definedName>
    <definedName name="Z_3EE4370E_84AC_4220_AECA_2B19C5F3775F_.wvu.Rows" localSheetId="2" hidden="1">'Opinion Statement (Inst)'!#REF!,'Opinion Statement (Inst)'!#REF!</definedName>
    <definedName name="Z_A54031ED_59E9_4190_9F48_094FDC80E5C8_.wvu.FilterData" localSheetId="8" hidden="1">EUwideConstants!$A$145:$A$146</definedName>
    <definedName name="Z_A54031ED_59E9_4190_9F48_094FDC80E5C8_.wvu.PrintArea" localSheetId="0" hidden="1">'Guidelines and Conditions'!$C$12:$D$63</definedName>
    <definedName name="Z_A54031ED_59E9_4190_9F48_094FDC80E5C8_.wvu.Rows" localSheetId="5" hidden="1">'Annex 2 - basis of work'!$58:$59</definedName>
    <definedName name="Z_A54031ED_59E9_4190_9F48_094FDC80E5C8_.wvu.Rows" localSheetId="3" hidden="1">'Opinion Statement (DistHeat)'!#REF!,'Opinion Statement (DistHeat)'!#REF!</definedName>
    <definedName name="Z_A54031ED_59E9_4190_9F48_094FDC80E5C8_.wvu.Rows" localSheetId="2" hidden="1">'Opinion Statement (Inst)'!#REF!,'Opinion Statement (Inst)'!#REF!</definedName>
  </definedNames>
  <calcPr calcId="162913"/>
  <customWorkbookViews>
    <customWorkbookView name="nwalker - Personal View" guid="{A54031ED-59E9-4190-9F48-094FDC80E5C8}" mergeInterval="0" personalView="1" maximized="1" xWindow="1" yWindow="1" windowWidth="1020" windowHeight="538" tabRatio="851" activeSheetId="1"/>
    <customWorkbookView name="  - Persoonlijke weergave" guid="{3EE4370E-84AC-4220-AECA-2B19C5F3775F}" mergeInterval="0" personalView="1" maximized="1" windowWidth="1276" windowHeight="515" tabRatio="85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2" l="1"/>
  <c r="I13" i="12"/>
  <c r="E230" i="14"/>
  <c r="C230" i="14"/>
  <c r="E209" i="14"/>
  <c r="C209" i="14"/>
  <c r="E188" i="14"/>
  <c r="C188" i="14"/>
  <c r="E167" i="14"/>
  <c r="C167" i="14"/>
  <c r="E146" i="14"/>
  <c r="C146" i="14"/>
  <c r="E125" i="14"/>
  <c r="C125" i="14"/>
  <c r="E104" i="14"/>
  <c r="C104" i="14"/>
  <c r="E83" i="14"/>
  <c r="C83" i="14"/>
  <c r="E62" i="14"/>
  <c r="C62" i="14"/>
  <c r="E41" i="14"/>
  <c r="C41" i="14"/>
  <c r="C32" i="2"/>
  <c r="B32" i="2"/>
  <c r="H284" i="14" l="1"/>
  <c r="A38" i="7"/>
  <c r="A37" i="7"/>
  <c r="F86" i="2"/>
  <c r="B4" i="8"/>
  <c r="WW13" i="12"/>
  <c r="WV13" i="12"/>
  <c r="WU13" i="12"/>
  <c r="WT13" i="12"/>
  <c r="WS13" i="12"/>
  <c r="WR13" i="12"/>
  <c r="WQ13" i="12"/>
  <c r="WP13" i="12"/>
  <c r="WO13" i="12"/>
  <c r="UD9" i="12"/>
  <c r="UE9" i="12" s="1"/>
  <c r="UF9" i="12" s="1"/>
  <c r="UG9" i="12" s="1"/>
  <c r="UH9" i="12" s="1"/>
  <c r="UI9" i="12" s="1"/>
  <c r="UJ9" i="12" s="1"/>
  <c r="UK9" i="12" s="1"/>
  <c r="UL9" i="12" s="1"/>
  <c r="SF9" i="12"/>
  <c r="SG9" i="12" s="1"/>
  <c r="SH9" i="12" s="1"/>
  <c r="SI9" i="12" s="1"/>
  <c r="SJ9" i="12" s="1"/>
  <c r="SK9" i="12" s="1"/>
  <c r="SL9" i="12" s="1"/>
  <c r="SM9" i="12" s="1"/>
  <c r="SN9" i="12" s="1"/>
  <c r="QH9" i="12"/>
  <c r="QI9" i="12" s="1"/>
  <c r="QJ9" i="12" s="1"/>
  <c r="QK9" i="12" s="1"/>
  <c r="QL9" i="12" s="1"/>
  <c r="QM9" i="12" s="1"/>
  <c r="QN9" i="12" s="1"/>
  <c r="QO9" i="12" s="1"/>
  <c r="QP9" i="12" s="1"/>
  <c r="OJ9" i="12"/>
  <c r="OK9" i="12" s="1"/>
  <c r="OL9" i="12" s="1"/>
  <c r="OM9" i="12" s="1"/>
  <c r="ON9" i="12" s="1"/>
  <c r="OO9" i="12" s="1"/>
  <c r="OP9" i="12" s="1"/>
  <c r="OQ9" i="12" s="1"/>
  <c r="OR9" i="12" s="1"/>
  <c r="ML9" i="12"/>
  <c r="MM9" i="12" s="1"/>
  <c r="MN9" i="12" s="1"/>
  <c r="MO9" i="12" s="1"/>
  <c r="MP9" i="12" s="1"/>
  <c r="MQ9" i="12" s="1"/>
  <c r="MR9" i="12" s="1"/>
  <c r="MS9" i="12" s="1"/>
  <c r="MT9" i="12" s="1"/>
  <c r="KN9" i="12"/>
  <c r="KO9" i="12" s="1"/>
  <c r="KP9" i="12" s="1"/>
  <c r="KQ9" i="12" s="1"/>
  <c r="KR9" i="12" s="1"/>
  <c r="KS9" i="12" s="1"/>
  <c r="KT9" i="12" s="1"/>
  <c r="KU9" i="12" s="1"/>
  <c r="KV9" i="12" s="1"/>
  <c r="IP9" i="12"/>
  <c r="IQ9" i="12" s="1"/>
  <c r="IR9" i="12" s="1"/>
  <c r="IS9" i="12" s="1"/>
  <c r="IT9" i="12" s="1"/>
  <c r="IU9" i="12" s="1"/>
  <c r="IV9" i="12" s="1"/>
  <c r="IW9" i="12" s="1"/>
  <c r="IX9" i="12" s="1"/>
  <c r="GR9" i="12"/>
  <c r="GS9" i="12" s="1"/>
  <c r="GT9" i="12" s="1"/>
  <c r="GU9" i="12" s="1"/>
  <c r="GV9" i="12" s="1"/>
  <c r="GW9" i="12" s="1"/>
  <c r="GX9" i="12" s="1"/>
  <c r="GY9" i="12" s="1"/>
  <c r="GZ9" i="12" s="1"/>
  <c r="ET9" i="12"/>
  <c r="EU9" i="12" s="1"/>
  <c r="EV9" i="12" s="1"/>
  <c r="EW9" i="12" s="1"/>
  <c r="EX9" i="12" s="1"/>
  <c r="EY9" i="12" s="1"/>
  <c r="EZ9" i="12" s="1"/>
  <c r="FA9" i="12" s="1"/>
  <c r="FB9" i="12" s="1"/>
  <c r="CV9" i="12"/>
  <c r="CW9" i="12" s="1"/>
  <c r="CX9" i="12" s="1"/>
  <c r="UA9" i="12"/>
  <c r="UB9" i="12" s="1"/>
  <c r="TW9" i="12"/>
  <c r="TX9" i="12" s="1"/>
  <c r="TS9" i="12"/>
  <c r="TT9" i="12" s="1"/>
  <c r="TO9" i="12"/>
  <c r="TP9" i="12" s="1"/>
  <c r="TK9" i="12"/>
  <c r="TL9" i="12" s="1"/>
  <c r="TG9" i="12"/>
  <c r="TH9" i="12" s="1"/>
  <c r="TC9" i="12"/>
  <c r="TD9" i="12" s="1"/>
  <c r="SY9" i="12"/>
  <c r="SZ9" i="12" s="1"/>
  <c r="SU9" i="12"/>
  <c r="SV9" i="12" s="1"/>
  <c r="SQ9" i="12"/>
  <c r="SR9" i="12" s="1"/>
  <c r="SC9" i="12"/>
  <c r="SD9" i="12" s="1"/>
  <c r="RY9" i="12"/>
  <c r="RZ9" i="12" s="1"/>
  <c r="RU9" i="12"/>
  <c r="RV9" i="12" s="1"/>
  <c r="RQ9" i="12"/>
  <c r="RR9" i="12" s="1"/>
  <c r="RM9" i="12"/>
  <c r="RN9" i="12" s="1"/>
  <c r="RI9" i="12"/>
  <c r="RJ9" i="12" s="1"/>
  <c r="RE9" i="12"/>
  <c r="RF9" i="12" s="1"/>
  <c r="RA9" i="12"/>
  <c r="RB9" i="12" s="1"/>
  <c r="QW9" i="12"/>
  <c r="QX9" i="12" s="1"/>
  <c r="QS9" i="12"/>
  <c r="QT9" i="12" s="1"/>
  <c r="QE9" i="12"/>
  <c r="QF9" i="12" s="1"/>
  <c r="QA9" i="12"/>
  <c r="QB9" i="12" s="1"/>
  <c r="PW9" i="12"/>
  <c r="PX9" i="12" s="1"/>
  <c r="PS9" i="12"/>
  <c r="PT9" i="12" s="1"/>
  <c r="PO9" i="12"/>
  <c r="PP9" i="12" s="1"/>
  <c r="PK9" i="12"/>
  <c r="PL9" i="12" s="1"/>
  <c r="PG9" i="12"/>
  <c r="PH9" i="12" s="1"/>
  <c r="PC9" i="12"/>
  <c r="PD9" i="12" s="1"/>
  <c r="OY9" i="12"/>
  <c r="OZ9" i="12" s="1"/>
  <c r="OU9" i="12"/>
  <c r="OV9" i="12" s="1"/>
  <c r="OG9" i="12"/>
  <c r="OH9" i="12" s="1"/>
  <c r="OC9" i="12"/>
  <c r="OD9" i="12" s="1"/>
  <c r="NY9" i="12"/>
  <c r="NZ9" i="12" s="1"/>
  <c r="NU9" i="12"/>
  <c r="NV9" i="12" s="1"/>
  <c r="NQ9" i="12"/>
  <c r="NR9" i="12" s="1"/>
  <c r="NM9" i="12"/>
  <c r="NN9" i="12" s="1"/>
  <c r="NI9" i="12"/>
  <c r="NJ9" i="12" s="1"/>
  <c r="NE9" i="12"/>
  <c r="NF9" i="12" s="1"/>
  <c r="NA9" i="12"/>
  <c r="NB9" i="12" s="1"/>
  <c r="MW9" i="12"/>
  <c r="MX9" i="12" s="1"/>
  <c r="MI9" i="12"/>
  <c r="MJ9" i="12" s="1"/>
  <c r="ME9" i="12"/>
  <c r="MF9" i="12" s="1"/>
  <c r="MA9" i="12"/>
  <c r="MB9" i="12" s="1"/>
  <c r="LW9" i="12"/>
  <c r="LX9" i="12" s="1"/>
  <c r="LS9" i="12"/>
  <c r="LT9" i="12" s="1"/>
  <c r="LO9" i="12"/>
  <c r="LP9" i="12" s="1"/>
  <c r="LK9" i="12"/>
  <c r="LL9" i="12" s="1"/>
  <c r="LG9" i="12"/>
  <c r="LH9" i="12" s="1"/>
  <c r="LC9" i="12"/>
  <c r="LD9" i="12" s="1"/>
  <c r="KY9" i="12"/>
  <c r="KZ9" i="12" s="1"/>
  <c r="KK9" i="12"/>
  <c r="KL9" i="12" s="1"/>
  <c r="KG9" i="12"/>
  <c r="KH9" i="12" s="1"/>
  <c r="KC9" i="12"/>
  <c r="KD9" i="12" s="1"/>
  <c r="JY9" i="12"/>
  <c r="JZ9" i="12" s="1"/>
  <c r="JU9" i="12"/>
  <c r="JV9" i="12" s="1"/>
  <c r="JQ9" i="12"/>
  <c r="JR9" i="12" s="1"/>
  <c r="JM9" i="12"/>
  <c r="JN9" i="12" s="1"/>
  <c r="JI9" i="12"/>
  <c r="JJ9" i="12" s="1"/>
  <c r="JE9" i="12"/>
  <c r="JF9" i="12" s="1"/>
  <c r="JA9" i="12"/>
  <c r="JB9" i="12" s="1"/>
  <c r="IM9" i="12"/>
  <c r="IN9" i="12" s="1"/>
  <c r="II9" i="12"/>
  <c r="IJ9" i="12" s="1"/>
  <c r="IE9" i="12"/>
  <c r="IF9" i="12" s="1"/>
  <c r="IA9" i="12"/>
  <c r="IB9" i="12" s="1"/>
  <c r="HW9" i="12"/>
  <c r="HX9" i="12" s="1"/>
  <c r="HS9" i="12"/>
  <c r="HT9" i="12" s="1"/>
  <c r="HO9" i="12"/>
  <c r="HP9" i="12" s="1"/>
  <c r="HK9" i="12"/>
  <c r="HL9" i="12" s="1"/>
  <c r="HG9" i="12"/>
  <c r="HH9" i="12" s="1"/>
  <c r="HC9" i="12"/>
  <c r="HD9" i="12" s="1"/>
  <c r="GO9" i="12"/>
  <c r="GP9" i="12" s="1"/>
  <c r="GK9" i="12"/>
  <c r="GL9" i="12" s="1"/>
  <c r="GG9" i="12"/>
  <c r="GH9" i="12" s="1"/>
  <c r="GC9" i="12"/>
  <c r="GD9" i="12" s="1"/>
  <c r="FY9" i="12"/>
  <c r="FZ9" i="12" s="1"/>
  <c r="FU9" i="12"/>
  <c r="FV9" i="12" s="1"/>
  <c r="FQ9" i="12"/>
  <c r="FR9" i="12" s="1"/>
  <c r="FM9" i="12"/>
  <c r="FN9" i="12" s="1"/>
  <c r="FI9" i="12"/>
  <c r="FJ9" i="12" s="1"/>
  <c r="FE9" i="12"/>
  <c r="FF9" i="12" s="1"/>
  <c r="EQ9" i="12"/>
  <c r="ER9" i="12" s="1"/>
  <c r="EM9" i="12"/>
  <c r="EN9" i="12" s="1"/>
  <c r="EI9" i="12"/>
  <c r="EJ9" i="12" s="1"/>
  <c r="EE9" i="12"/>
  <c r="EF9" i="12" s="1"/>
  <c r="EA9" i="12"/>
  <c r="EB9" i="12" s="1"/>
  <c r="DW9" i="12"/>
  <c r="DX9" i="12" s="1"/>
  <c r="DS9" i="12"/>
  <c r="DT9" i="12" s="1"/>
  <c r="DO9" i="12"/>
  <c r="DP9" i="12" s="1"/>
  <c r="DK9" i="12"/>
  <c r="DL9" i="12" s="1"/>
  <c r="DG9" i="12"/>
  <c r="DH9" i="12" s="1"/>
  <c r="BQ9" i="12"/>
  <c r="BR9" i="12" s="1"/>
  <c r="BI9" i="12"/>
  <c r="BJ9" i="12" s="1"/>
  <c r="R9" i="12"/>
  <c r="W9" i="12" s="1"/>
  <c r="AB9" i="12" s="1"/>
  <c r="AG9" i="12" s="1"/>
  <c r="AL9" i="12" s="1"/>
  <c r="AQ9" i="12" s="1"/>
  <c r="AV9" i="12" s="1"/>
  <c r="BA9" i="12" s="1"/>
  <c r="BF9" i="12" s="1"/>
  <c r="Q9" i="12"/>
  <c r="V9" i="12" s="1"/>
  <c r="AA9" i="12" s="1"/>
  <c r="AF9" i="12" s="1"/>
  <c r="AK9" i="12" s="1"/>
  <c r="AP9" i="12" s="1"/>
  <c r="AU9" i="12" s="1"/>
  <c r="AZ9" i="12" s="1"/>
  <c r="BE9" i="12" s="1"/>
  <c r="P9" i="12"/>
  <c r="U9" i="12" s="1"/>
  <c r="Z9" i="12" s="1"/>
  <c r="AE9" i="12" s="1"/>
  <c r="AJ9" i="12" s="1"/>
  <c r="AO9" i="12" s="1"/>
  <c r="AT9" i="12" s="1"/>
  <c r="AY9" i="12" s="1"/>
  <c r="BD9" i="12" s="1"/>
  <c r="O9" i="12"/>
  <c r="T9" i="12" s="1"/>
  <c r="Y9" i="12" s="1"/>
  <c r="AD9" i="12" s="1"/>
  <c r="AI9" i="12" s="1"/>
  <c r="AN9" i="12" s="1"/>
  <c r="AS9" i="12" s="1"/>
  <c r="AX9" i="12" s="1"/>
  <c r="BC9" i="12" s="1"/>
  <c r="J8" i="12"/>
  <c r="K8" i="12" s="1"/>
  <c r="N9" i="12"/>
  <c r="S9" i="12" s="1"/>
  <c r="X9" i="12" s="1"/>
  <c r="AC9" i="12" s="1"/>
  <c r="AH9" i="12" s="1"/>
  <c r="AM9" i="12" s="1"/>
  <c r="AR9" i="12" s="1"/>
  <c r="AW9" i="12" s="1"/>
  <c r="BB9" i="12" s="1"/>
  <c r="C8" i="12"/>
  <c r="C13" i="12" s="1"/>
  <c r="E13" i="12"/>
  <c r="B13" i="12"/>
  <c r="DO1" i="12"/>
  <c r="CX6" i="12"/>
  <c r="R2" i="12"/>
  <c r="V2" i="12" s="1"/>
  <c r="Q2" i="12"/>
  <c r="P2" i="12"/>
  <c r="O2" i="12"/>
  <c r="N6" i="12"/>
  <c r="M6" i="12"/>
  <c r="L6" i="12"/>
  <c r="K6" i="12"/>
  <c r="D1" i="12"/>
  <c r="D13" i="12" s="1"/>
  <c r="BM9" i="12" l="1"/>
  <c r="BN9" i="12" s="1"/>
  <c r="CY9" i="12"/>
  <c r="J13" i="12"/>
  <c r="L8" i="12"/>
  <c r="K13" i="12"/>
  <c r="D8" i="12"/>
  <c r="BU9" i="12"/>
  <c r="DP1" i="12"/>
  <c r="S2" i="12"/>
  <c r="T2" i="12"/>
  <c r="U2" i="12"/>
  <c r="Z2" i="12"/>
  <c r="Y2" i="12"/>
  <c r="X2" i="12"/>
  <c r="W2" i="12"/>
  <c r="BY9" i="12" l="1"/>
  <c r="BV9" i="12"/>
  <c r="CZ9" i="12"/>
  <c r="DA9" i="12" s="1"/>
  <c r="DB9" i="12" s="1"/>
  <c r="DC9" i="12" s="1"/>
  <c r="DD9" i="12" s="1"/>
  <c r="E8" i="12"/>
  <c r="M8" i="12"/>
  <c r="L13" i="12"/>
  <c r="AB2" i="12"/>
  <c r="AD2" i="12"/>
  <c r="AC2" i="12"/>
  <c r="AA2" i="12"/>
  <c r="CC9" i="12" l="1"/>
  <c r="BZ9" i="12"/>
  <c r="N8" i="12"/>
  <c r="M13" i="12"/>
  <c r="F8" i="12"/>
  <c r="AG2" i="12"/>
  <c r="AH2" i="12"/>
  <c r="AF2" i="12"/>
  <c r="AE2" i="12"/>
  <c r="CG9" i="12" l="1"/>
  <c r="CD9" i="12"/>
  <c r="N12" i="12"/>
  <c r="N13" i="12"/>
  <c r="F13" i="12"/>
  <c r="G8" i="12"/>
  <c r="O8" i="12"/>
  <c r="AL2" i="12"/>
  <c r="AK2" i="12"/>
  <c r="AJ2" i="12"/>
  <c r="AI2" i="12"/>
  <c r="CK9" i="12" l="1"/>
  <c r="CH9" i="12"/>
  <c r="P8" i="12"/>
  <c r="O13" i="12"/>
  <c r="H8" i="12"/>
  <c r="AN2" i="12"/>
  <c r="AM2" i="12"/>
  <c r="AQ2" i="12"/>
  <c r="AP2" i="12"/>
  <c r="AO2" i="12"/>
  <c r="CO9" i="12" l="1"/>
  <c r="CL9" i="12"/>
  <c r="H13" i="12"/>
  <c r="Q8" i="12"/>
  <c r="P13" i="12"/>
  <c r="AS2" i="12"/>
  <c r="AU2" i="12"/>
  <c r="AT2" i="12"/>
  <c r="AR2" i="12"/>
  <c r="CS9" i="12" l="1"/>
  <c r="CT9" i="12" s="1"/>
  <c r="CP9" i="12"/>
  <c r="Q13" i="12"/>
  <c r="R8" i="12"/>
  <c r="AY2" i="12"/>
  <c r="AW2" i="12"/>
  <c r="AV2" i="12"/>
  <c r="AX2" i="12"/>
  <c r="S8" i="12" l="1"/>
  <c r="S12" i="12" s="1"/>
  <c r="R13" i="12"/>
  <c r="B10" i="12"/>
  <c r="G3" i="4"/>
  <c r="A253" i="14"/>
  <c r="A12" i="14"/>
  <c r="C11" i="12" s="1"/>
  <c r="A11" i="14"/>
  <c r="B11" i="12" s="1"/>
  <c r="A22" i="2"/>
  <c r="H253" i="14"/>
  <c r="H25" i="14"/>
  <c r="H59" i="14"/>
  <c r="F25" i="14"/>
  <c r="M11" i="12" s="1"/>
  <c r="E25" i="14"/>
  <c r="D25" i="14"/>
  <c r="C25" i="14"/>
  <c r="A25" i="14"/>
  <c r="I11" i="12" s="1"/>
  <c r="A24" i="14"/>
  <c r="C324" i="14"/>
  <c r="C311" i="14"/>
  <c r="C308" i="14"/>
  <c r="H264" i="14"/>
  <c r="B228" i="14"/>
  <c r="B207" i="14"/>
  <c r="B186" i="14"/>
  <c r="B165" i="14"/>
  <c r="B144" i="14"/>
  <c r="B123" i="14"/>
  <c r="B102" i="14"/>
  <c r="B81" i="14"/>
  <c r="B60" i="14"/>
  <c r="B39" i="14"/>
  <c r="H243" i="14"/>
  <c r="D242" i="14"/>
  <c r="C242" i="14"/>
  <c r="C241" i="14"/>
  <c r="A241" i="14"/>
  <c r="H235" i="14"/>
  <c r="H231" i="14"/>
  <c r="H230" i="14"/>
  <c r="G230" i="14"/>
  <c r="A230" i="14"/>
  <c r="A229" i="14"/>
  <c r="D221" i="14"/>
  <c r="C221" i="14"/>
  <c r="C220" i="14"/>
  <c r="A220" i="14"/>
  <c r="G209" i="14"/>
  <c r="A209" i="14"/>
  <c r="A208" i="14"/>
  <c r="D200" i="14"/>
  <c r="C200" i="14"/>
  <c r="C199" i="14"/>
  <c r="A199" i="14"/>
  <c r="G188" i="14"/>
  <c r="A188" i="14"/>
  <c r="A187" i="14"/>
  <c r="H180" i="14"/>
  <c r="D179" i="14"/>
  <c r="C179" i="14"/>
  <c r="C178" i="14"/>
  <c r="A178" i="14"/>
  <c r="H172" i="14"/>
  <c r="H168" i="14"/>
  <c r="H167" i="14"/>
  <c r="G167" i="14"/>
  <c r="A167" i="14"/>
  <c r="A166" i="14"/>
  <c r="H159" i="14"/>
  <c r="D158" i="14"/>
  <c r="C158" i="14"/>
  <c r="C157" i="14"/>
  <c r="A157" i="14"/>
  <c r="H151" i="14"/>
  <c r="H147" i="14"/>
  <c r="H146" i="14"/>
  <c r="G146" i="14"/>
  <c r="A146" i="14"/>
  <c r="A145" i="14"/>
  <c r="H138" i="14"/>
  <c r="D137" i="14"/>
  <c r="C137" i="14"/>
  <c r="C136" i="14"/>
  <c r="A136" i="14"/>
  <c r="H130" i="14"/>
  <c r="H126" i="14"/>
  <c r="H125" i="14"/>
  <c r="G125" i="14"/>
  <c r="A125" i="14"/>
  <c r="A124" i="14"/>
  <c r="H117" i="14"/>
  <c r="D116" i="14"/>
  <c r="C116" i="14"/>
  <c r="C115" i="14"/>
  <c r="A115" i="14"/>
  <c r="H109" i="14"/>
  <c r="H105" i="14"/>
  <c r="H104" i="14"/>
  <c r="G104" i="14"/>
  <c r="A104" i="14"/>
  <c r="A103" i="14"/>
  <c r="H96" i="14"/>
  <c r="D95" i="14"/>
  <c r="C95" i="14"/>
  <c r="C94" i="14"/>
  <c r="A94" i="14"/>
  <c r="H88" i="14"/>
  <c r="H84" i="14"/>
  <c r="H83" i="14"/>
  <c r="G83" i="14"/>
  <c r="A83" i="14"/>
  <c r="A82" i="14"/>
  <c r="H75" i="14"/>
  <c r="D74" i="14"/>
  <c r="C74" i="14"/>
  <c r="C73" i="14"/>
  <c r="A73" i="14"/>
  <c r="H67" i="14"/>
  <c r="H63" i="14"/>
  <c r="H62" i="14"/>
  <c r="G62" i="14"/>
  <c r="A62" i="14"/>
  <c r="A61" i="14"/>
  <c r="A17" i="14"/>
  <c r="B5" i="2"/>
  <c r="CX5" i="12" s="1"/>
  <c r="A4" i="2"/>
  <c r="A1" i="2"/>
  <c r="C5" i="14"/>
  <c r="A4" i="14"/>
  <c r="A1" i="14"/>
  <c r="H349" i="14"/>
  <c r="A349" i="14"/>
  <c r="H348" i="14"/>
  <c r="A348" i="14"/>
  <c r="A347" i="14"/>
  <c r="A346" i="14"/>
  <c r="H345" i="14"/>
  <c r="A345" i="14"/>
  <c r="H344" i="14"/>
  <c r="A344" i="14"/>
  <c r="H342" i="14"/>
  <c r="A342" i="14"/>
  <c r="H341" i="14"/>
  <c r="A341" i="14"/>
  <c r="H340" i="14"/>
  <c r="A340" i="14"/>
  <c r="H338" i="14"/>
  <c r="A338" i="14"/>
  <c r="H337" i="14"/>
  <c r="A337" i="14"/>
  <c r="H336" i="14"/>
  <c r="A336" i="14"/>
  <c r="H335" i="14"/>
  <c r="A335" i="14"/>
  <c r="H334" i="14"/>
  <c r="A334" i="14"/>
  <c r="A333" i="14"/>
  <c r="C331" i="14"/>
  <c r="C330" i="14"/>
  <c r="C329" i="14"/>
  <c r="C328" i="14"/>
  <c r="H327" i="14"/>
  <c r="C327" i="14"/>
  <c r="C326" i="14"/>
  <c r="H325" i="14"/>
  <c r="C325" i="14"/>
  <c r="H324" i="14"/>
  <c r="A324" i="14"/>
  <c r="H320" i="14"/>
  <c r="H313" i="14"/>
  <c r="A313" i="14"/>
  <c r="H312" i="14"/>
  <c r="H311" i="14"/>
  <c r="A311" i="14"/>
  <c r="H309" i="14"/>
  <c r="H308" i="14"/>
  <c r="A308" i="14"/>
  <c r="A307" i="14"/>
  <c r="H306" i="14"/>
  <c r="H305" i="14"/>
  <c r="C304" i="14"/>
  <c r="A303" i="14"/>
  <c r="H302" i="14"/>
  <c r="C301" i="14"/>
  <c r="A300" i="14"/>
  <c r="H299" i="14"/>
  <c r="C298" i="14"/>
  <c r="A297" i="14"/>
  <c r="H296" i="14"/>
  <c r="A296" i="14"/>
  <c r="C294" i="14"/>
  <c r="A293" i="14"/>
  <c r="C291" i="14"/>
  <c r="H290" i="14"/>
  <c r="A290" i="14"/>
  <c r="A289" i="14"/>
  <c r="H288" i="14"/>
  <c r="A288" i="14"/>
  <c r="C286" i="14"/>
  <c r="A285" i="14"/>
  <c r="A284" i="14"/>
  <c r="A283" i="14"/>
  <c r="C281" i="14"/>
  <c r="H280" i="14"/>
  <c r="A280" i="14"/>
  <c r="H279" i="14"/>
  <c r="C278" i="14"/>
  <c r="A277" i="14"/>
  <c r="H276" i="14"/>
  <c r="C275" i="14"/>
  <c r="H274" i="14"/>
  <c r="A274" i="14"/>
  <c r="A273" i="14"/>
  <c r="A272" i="14"/>
  <c r="A271" i="14"/>
  <c r="A270" i="14"/>
  <c r="A269" i="14"/>
  <c r="A268" i="14"/>
  <c r="A267" i="14"/>
  <c r="A266" i="14"/>
  <c r="A265" i="14"/>
  <c r="A264" i="14"/>
  <c r="H263" i="14"/>
  <c r="A263" i="14"/>
  <c r="H262" i="14"/>
  <c r="A262" i="14"/>
  <c r="A261" i="14"/>
  <c r="H260" i="14"/>
  <c r="A260" i="14"/>
  <c r="H258" i="14"/>
  <c r="A258" i="14"/>
  <c r="H257" i="14"/>
  <c r="A257" i="14"/>
  <c r="H256" i="14"/>
  <c r="A256" i="14"/>
  <c r="H255" i="14"/>
  <c r="A255" i="14"/>
  <c r="H254" i="14"/>
  <c r="A254" i="14"/>
  <c r="A252" i="14"/>
  <c r="H250" i="14"/>
  <c r="A250" i="14"/>
  <c r="H249" i="14"/>
  <c r="A249" i="14"/>
  <c r="H54" i="14"/>
  <c r="D53" i="14"/>
  <c r="C53" i="14"/>
  <c r="C52" i="14"/>
  <c r="A52" i="14"/>
  <c r="H46" i="14"/>
  <c r="H42" i="14"/>
  <c r="H41" i="14"/>
  <c r="G41" i="14"/>
  <c r="A41" i="14"/>
  <c r="A40" i="14"/>
  <c r="H22" i="14"/>
  <c r="A22" i="14"/>
  <c r="A21" i="14"/>
  <c r="H20" i="14"/>
  <c r="A20" i="14"/>
  <c r="H11" i="12" s="1"/>
  <c r="H19" i="14"/>
  <c r="A19" i="14"/>
  <c r="G11" i="12" s="1"/>
  <c r="C18" i="14"/>
  <c r="A18" i="14"/>
  <c r="A37" i="14"/>
  <c r="H26" i="14"/>
  <c r="H15" i="14"/>
  <c r="A15" i="14"/>
  <c r="F11" i="12" s="1"/>
  <c r="H14" i="14"/>
  <c r="A14" i="14"/>
  <c r="E11" i="12" s="1"/>
  <c r="H13" i="14"/>
  <c r="A13" i="14"/>
  <c r="D11" i="12" s="1"/>
  <c r="A10" i="14"/>
  <c r="B8" i="14"/>
  <c r="H7" i="14"/>
  <c r="B7" i="14"/>
  <c r="H6" i="14"/>
  <c r="F24" i="2"/>
  <c r="F33" i="2"/>
  <c r="F127" i="2"/>
  <c r="J11" i="12" l="1"/>
  <c r="O11" i="12"/>
  <c r="K11" i="12"/>
  <c r="P11" i="12"/>
  <c r="R11" i="12"/>
  <c r="N11" i="12"/>
  <c r="L11" i="12"/>
  <c r="Q11" i="12"/>
  <c r="S13" i="12"/>
  <c r="S11" i="12"/>
  <c r="T8" i="12"/>
  <c r="J459" i="10"/>
  <c r="A2" i="6"/>
  <c r="A2" i="5"/>
  <c r="F107" i="2"/>
  <c r="F104" i="2"/>
  <c r="F101" i="2"/>
  <c r="U8" i="12" l="1"/>
  <c r="T13" i="12"/>
  <c r="T11" i="12"/>
  <c r="EW6" i="12"/>
  <c r="U13" i="12" l="1"/>
  <c r="V8" i="12"/>
  <c r="U11" i="12"/>
  <c r="EX1" i="12"/>
  <c r="DI1" i="12"/>
  <c r="DH6" i="12"/>
  <c r="W8" i="12" l="1"/>
  <c r="V11" i="12"/>
  <c r="V13" i="12"/>
  <c r="DI6" i="12"/>
  <c r="EY1" i="12"/>
  <c r="EX6" i="12"/>
  <c r="DQ1" i="12"/>
  <c r="DJ1" i="12"/>
  <c r="BA2" i="12"/>
  <c r="BB2" i="12" s="1"/>
  <c r="BC2" i="12" s="1"/>
  <c r="BD2" i="12" s="1"/>
  <c r="BE2" i="12" s="1"/>
  <c r="BF2" i="12" s="1"/>
  <c r="BG2" i="12" s="1"/>
  <c r="BH2" i="12" s="1"/>
  <c r="BI2" i="12" s="1"/>
  <c r="G1" i="12"/>
  <c r="G13" i="12" s="1"/>
  <c r="X8" i="12" l="1"/>
  <c r="X12" i="12" s="1"/>
  <c r="W11" i="12"/>
  <c r="W13" i="12"/>
  <c r="H1" i="12"/>
  <c r="EY6" i="12"/>
  <c r="EZ1" i="12"/>
  <c r="DR1" i="12"/>
  <c r="DJ6" i="12"/>
  <c r="DK1" i="12"/>
  <c r="A23" i="9"/>
  <c r="A139" i="7"/>
  <c r="A114" i="7"/>
  <c r="A108" i="7"/>
  <c r="A42" i="7"/>
  <c r="A34" i="7"/>
  <c r="A117" i="7"/>
  <c r="A116" i="7"/>
  <c r="A111" i="7"/>
  <c r="A110"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39" i="7"/>
  <c r="A36" i="7"/>
  <c r="A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B23" i="2"/>
  <c r="F56" i="2"/>
  <c r="A56" i="2"/>
  <c r="F45" i="2"/>
  <c r="C44" i="2"/>
  <c r="B44" i="2"/>
  <c r="B43" i="2"/>
  <c r="F37" i="2"/>
  <c r="E32" i="2"/>
  <c r="N4" i="12" s="1"/>
  <c r="M4" i="12"/>
  <c r="L4" i="12"/>
  <c r="A32" i="2"/>
  <c r="K4" i="12" s="1"/>
  <c r="A31" i="2"/>
  <c r="A26" i="2"/>
  <c r="A25" i="2"/>
  <c r="A24" i="2"/>
  <c r="A43" i="2"/>
  <c r="X13" i="12" l="1"/>
  <c r="X11" i="12"/>
  <c r="Y8" i="12"/>
  <c r="EZ6" i="12"/>
  <c r="I1" i="12"/>
  <c r="DS1" i="12"/>
  <c r="DL1" i="12"/>
  <c r="DK6" i="12"/>
  <c r="O1" i="12"/>
  <c r="A144" i="7"/>
  <c r="A153" i="7"/>
  <c r="Y13" i="12" l="1"/>
  <c r="Y11" i="12"/>
  <c r="Z8" i="12"/>
  <c r="O6" i="12"/>
  <c r="O4" i="12"/>
  <c r="J1" i="12"/>
  <c r="DT1" i="12"/>
  <c r="DM1" i="12"/>
  <c r="DL6" i="12"/>
  <c r="P1" i="12"/>
  <c r="F32" i="2"/>
  <c r="C62" i="1"/>
  <c r="A32" i="9"/>
  <c r="A31" i="9"/>
  <c r="A30" i="9"/>
  <c r="C37" i="5"/>
  <c r="C55" i="5"/>
  <c r="C46" i="5"/>
  <c r="B25" i="5"/>
  <c r="B24" i="5"/>
  <c r="A126" i="2"/>
  <c r="B126" i="2"/>
  <c r="F126" i="2"/>
  <c r="B127" i="2"/>
  <c r="F129" i="2"/>
  <c r="B128" i="2"/>
  <c r="B129" i="2"/>
  <c r="B130" i="2"/>
  <c r="B131" i="2"/>
  <c r="B132" i="2"/>
  <c r="B133" i="2"/>
  <c r="A115" i="2"/>
  <c r="A64" i="2"/>
  <c r="AA8" i="12" l="1"/>
  <c r="Z13" i="12"/>
  <c r="Z11" i="12"/>
  <c r="P4" i="12"/>
  <c r="P6" i="12"/>
  <c r="J6" i="12"/>
  <c r="DU1" i="12"/>
  <c r="DM6" i="12"/>
  <c r="Q1" i="12"/>
  <c r="R1" i="12" s="1"/>
  <c r="C4" i="8"/>
  <c r="B12" i="8"/>
  <c r="F76" i="1"/>
  <c r="C18" i="1"/>
  <c r="C17" i="1"/>
  <c r="C14" i="1"/>
  <c r="B5" i="1"/>
  <c r="B8" i="1"/>
  <c r="B7" i="1"/>
  <c r="B6" i="1"/>
  <c r="B4" i="1"/>
  <c r="B2" i="1"/>
  <c r="AB8" i="12" l="1"/>
  <c r="AA13" i="12"/>
  <c r="AA11" i="12"/>
  <c r="Q4" i="12"/>
  <c r="Q6" i="12"/>
  <c r="DV1" i="12"/>
  <c r="C22" i="1"/>
  <c r="AC8" i="12" l="1"/>
  <c r="AC12" i="12" s="1"/>
  <c r="AB11" i="12"/>
  <c r="AB13" i="12"/>
  <c r="DW1" i="12"/>
  <c r="FC1" i="12"/>
  <c r="FD1" i="12" s="1"/>
  <c r="O27" i="12"/>
  <c r="Q27" i="12"/>
  <c r="P27" i="12"/>
  <c r="L27" i="12"/>
  <c r="K25" i="12"/>
  <c r="P25" i="12"/>
  <c r="N25" i="12"/>
  <c r="B50" i="5"/>
  <c r="A155" i="7"/>
  <c r="A136" i="7"/>
  <c r="AC13" i="12" l="1"/>
  <c r="AD8" i="12"/>
  <c r="AC11" i="12"/>
  <c r="R4" i="12"/>
  <c r="S1" i="12"/>
  <c r="R6" i="12"/>
  <c r="DX1" i="12"/>
  <c r="DW6" i="12"/>
  <c r="FE1" i="12"/>
  <c r="AD13" i="12" l="1"/>
  <c r="AD11" i="12"/>
  <c r="AE8" i="12"/>
  <c r="S6" i="12"/>
  <c r="S4" i="12"/>
  <c r="T1" i="12"/>
  <c r="DY1" i="12"/>
  <c r="DX6" i="12"/>
  <c r="FF1" i="12"/>
  <c r="AE11" i="12" l="1"/>
  <c r="AF8" i="12"/>
  <c r="AE13" i="12"/>
  <c r="T4" i="12"/>
  <c r="T6" i="12"/>
  <c r="U1" i="12"/>
  <c r="V1" i="12" s="1"/>
  <c r="DZ1" i="12"/>
  <c r="DY6" i="12"/>
  <c r="FG1" i="12"/>
  <c r="AF11" i="12" l="1"/>
  <c r="AG8" i="12"/>
  <c r="AF13" i="12"/>
  <c r="U6" i="12"/>
  <c r="U4" i="12"/>
  <c r="EA1" i="12"/>
  <c r="DZ6" i="12"/>
  <c r="DZ4" i="12"/>
  <c r="FH1" i="12"/>
  <c r="EB1" i="12" l="1"/>
  <c r="EB6" i="12" s="1"/>
  <c r="EA6" i="12"/>
  <c r="AH8" i="12"/>
  <c r="AH12" i="12" s="1"/>
  <c r="AG11" i="12"/>
  <c r="AG13" i="12"/>
  <c r="FI1" i="12"/>
  <c r="EC1" i="12" l="1"/>
  <c r="ED1" i="12" s="1"/>
  <c r="AH13" i="12"/>
  <c r="AI8" i="12"/>
  <c r="AH11" i="12"/>
  <c r="V6" i="12"/>
  <c r="V4" i="12"/>
  <c r="W1" i="12"/>
  <c r="EC6" i="12" l="1"/>
  <c r="AI13" i="12"/>
  <c r="AI11" i="12"/>
  <c r="AJ8" i="12"/>
  <c r="W6" i="12"/>
  <c r="W4" i="12"/>
  <c r="X1" i="12"/>
  <c r="EE1" i="12"/>
  <c r="ED6" i="12"/>
  <c r="AJ11" i="12" l="1"/>
  <c r="AK8" i="12"/>
  <c r="AJ13" i="12"/>
  <c r="X6" i="12"/>
  <c r="X4" i="12"/>
  <c r="Y1" i="12"/>
  <c r="Z1" i="12" s="1"/>
  <c r="EF1" i="12"/>
  <c r="EE6" i="12"/>
  <c r="AK11" i="12" l="1"/>
  <c r="AK13" i="12"/>
  <c r="AL8" i="12"/>
  <c r="Y6" i="12"/>
  <c r="Y4" i="12"/>
  <c r="EG1" i="12"/>
  <c r="EF6" i="12"/>
  <c r="AM8" i="12" l="1"/>
  <c r="AM12" i="12" s="1"/>
  <c r="AL11" i="12"/>
  <c r="AL13" i="12"/>
  <c r="EH1" i="12"/>
  <c r="EG6" i="12"/>
  <c r="AN8" i="12" l="1"/>
  <c r="AM13" i="12"/>
  <c r="AM11" i="12"/>
  <c r="Z4" i="12"/>
  <c r="Z6" i="12"/>
  <c r="AA1" i="12"/>
  <c r="EI1" i="12"/>
  <c r="EH6" i="12"/>
  <c r="AN11" i="12" l="1"/>
  <c r="AO8" i="12"/>
  <c r="AN13" i="12"/>
  <c r="AB1" i="12"/>
  <c r="AA6" i="12"/>
  <c r="AA4" i="12"/>
  <c r="EJ1" i="12"/>
  <c r="EI6" i="12"/>
  <c r="AO11" i="12" l="1"/>
  <c r="AP8" i="12"/>
  <c r="AO13" i="12"/>
  <c r="AC1" i="12"/>
  <c r="AD1" i="12" s="1"/>
  <c r="AB4" i="12"/>
  <c r="AB6" i="12"/>
  <c r="EJ6" i="12"/>
  <c r="EK1" i="12"/>
  <c r="AQ8" i="12" l="1"/>
  <c r="AP11" i="12"/>
  <c r="AP13" i="12"/>
  <c r="AC6" i="12"/>
  <c r="AC4" i="12"/>
  <c r="EK6" i="12"/>
  <c r="EL1" i="12"/>
  <c r="AR8" i="12" l="1"/>
  <c r="AR12" i="12" s="1"/>
  <c r="AQ11" i="12"/>
  <c r="AQ13" i="12"/>
  <c r="EL6" i="12"/>
  <c r="EM1" i="12"/>
  <c r="B3" i="12"/>
  <c r="A142" i="2"/>
  <c r="AR13" i="12" l="1"/>
  <c r="AR11" i="12"/>
  <c r="AS8" i="12"/>
  <c r="AD6" i="12"/>
  <c r="AD4" i="12"/>
  <c r="AE1" i="12"/>
  <c r="EM6" i="12"/>
  <c r="EN1" i="12"/>
  <c r="I6" i="12"/>
  <c r="H6" i="12"/>
  <c r="G6" i="12"/>
  <c r="F6" i="12"/>
  <c r="E6" i="12"/>
  <c r="D6" i="12"/>
  <c r="C6" i="12"/>
  <c r="B6" i="12"/>
  <c r="E25" i="12"/>
  <c r="E28" i="12"/>
  <c r="E29" i="12"/>
  <c r="E30" i="12"/>
  <c r="E31" i="12"/>
  <c r="E32" i="12"/>
  <c r="E33" i="12"/>
  <c r="E34" i="12"/>
  <c r="E35" i="12"/>
  <c r="E36" i="12"/>
  <c r="E27" i="12"/>
  <c r="F81" i="2"/>
  <c r="B80" i="2"/>
  <c r="F78" i="2"/>
  <c r="B77" i="2"/>
  <c r="F76" i="2"/>
  <c r="A76" i="2"/>
  <c r="A75" i="2"/>
  <c r="A74" i="2"/>
  <c r="A73" i="2"/>
  <c r="F66" i="2"/>
  <c r="F57" i="2"/>
  <c r="A57" i="2"/>
  <c r="F52" i="2"/>
  <c r="A52" i="2"/>
  <c r="A29" i="2"/>
  <c r="AS11" i="12" l="1"/>
  <c r="AS13" i="12"/>
  <c r="AT8" i="12"/>
  <c r="AF1" i="12"/>
  <c r="AE4" i="12"/>
  <c r="AE6" i="12"/>
  <c r="EO1" i="12"/>
  <c r="EN6" i="12"/>
  <c r="AU8" i="12" l="1"/>
  <c r="AT11" i="12"/>
  <c r="AT13" i="12"/>
  <c r="AG1" i="12"/>
  <c r="AH1" i="12" s="1"/>
  <c r="AF6" i="12"/>
  <c r="AF4" i="12"/>
  <c r="EO6" i="12"/>
  <c r="EP1" i="12"/>
  <c r="AU13" i="12" l="1"/>
  <c r="AU11" i="12"/>
  <c r="AV8" i="12"/>
  <c r="AG6" i="12"/>
  <c r="AG4" i="12"/>
  <c r="EQ1" i="12"/>
  <c r="EQ6" i="12" s="1"/>
  <c r="EP6" i="12"/>
  <c r="ER1" i="12" l="1"/>
  <c r="AW8" i="12"/>
  <c r="AW12" i="12" s="1"/>
  <c r="AV11" i="12"/>
  <c r="AV13" i="12"/>
  <c r="ER6" i="12" l="1"/>
  <c r="ES1" i="12"/>
  <c r="ES6" i="12" s="1"/>
  <c r="AW11" i="12"/>
  <c r="AW13" i="12"/>
  <c r="AX8" i="12"/>
  <c r="AH6" i="12"/>
  <c r="AH4" i="12"/>
  <c r="AI1" i="12"/>
  <c r="ET1" i="12" l="1"/>
  <c r="EU1" i="12" s="1"/>
  <c r="AX13" i="12"/>
  <c r="AX11" i="12"/>
  <c r="AY8" i="12"/>
  <c r="AI6" i="12"/>
  <c r="AI4" i="12"/>
  <c r="AJ1" i="12"/>
  <c r="ET6" i="12" l="1"/>
  <c r="AY11" i="12"/>
  <c r="AZ8" i="12"/>
  <c r="AY13" i="12"/>
  <c r="AJ6" i="12"/>
  <c r="AJ4" i="12"/>
  <c r="AK1" i="12"/>
  <c r="AL1" i="12" s="1"/>
  <c r="EU6" i="12"/>
  <c r="BA8" i="12" l="1"/>
  <c r="AZ13" i="12"/>
  <c r="AZ11" i="12"/>
  <c r="AK6" i="12"/>
  <c r="AK4" i="12"/>
  <c r="BB8" i="12" l="1"/>
  <c r="BB12" i="12" s="1"/>
  <c r="BA11" i="12"/>
  <c r="BA13" i="12"/>
  <c r="BB13" i="12" l="1"/>
  <c r="BC8" i="12"/>
  <c r="BB11" i="12"/>
  <c r="AL6" i="12"/>
  <c r="AM1" i="12"/>
  <c r="AL4" i="12"/>
  <c r="BC13" i="12" l="1"/>
  <c r="BC11" i="12"/>
  <c r="BD8" i="12"/>
  <c r="AM6" i="12"/>
  <c r="AM4" i="12"/>
  <c r="AN1" i="12"/>
  <c r="BE8" i="12" l="1"/>
  <c r="BD11" i="12"/>
  <c r="BD13" i="12"/>
  <c r="AN4" i="12"/>
  <c r="AO1" i="12"/>
  <c r="AN6" i="12"/>
  <c r="BF8" i="12" l="1"/>
  <c r="BE11" i="12"/>
  <c r="BE13" i="12"/>
  <c r="AP1" i="12"/>
  <c r="AO6" i="12"/>
  <c r="AO4" i="12"/>
  <c r="BG8" i="12" l="1"/>
  <c r="BH8" i="12" s="1"/>
  <c r="BF13" i="12"/>
  <c r="BF11" i="12"/>
  <c r="AQ1" i="12"/>
  <c r="AP6" i="12"/>
  <c r="AP4" i="12"/>
  <c r="BG12" i="12" l="1"/>
  <c r="BK8" i="12"/>
  <c r="BG13" i="12"/>
  <c r="BG11" i="12"/>
  <c r="BH11" i="12"/>
  <c r="AQ6" i="12"/>
  <c r="AQ4" i="12"/>
  <c r="AR1" i="12"/>
  <c r="BL8" i="12" l="1"/>
  <c r="BO8" i="12"/>
  <c r="BK11" i="12"/>
  <c r="BL11" i="12"/>
  <c r="BK12" i="12"/>
  <c r="BK13" i="12"/>
  <c r="BH12" i="12"/>
  <c r="BH13" i="12"/>
  <c r="BI8" i="12"/>
  <c r="BJ8" i="12" s="1"/>
  <c r="AR6" i="12"/>
  <c r="AR4" i="12"/>
  <c r="AS1" i="12"/>
  <c r="BP8" i="12" l="1"/>
  <c r="BO13" i="12"/>
  <c r="BI12" i="12"/>
  <c r="BI13" i="12"/>
  <c r="BS8" i="12"/>
  <c r="BO11" i="12"/>
  <c r="BP11" i="12"/>
  <c r="BO12" i="12"/>
  <c r="BM8" i="12"/>
  <c r="BN8" i="12" s="1"/>
  <c r="BL12" i="12"/>
  <c r="BL13" i="12"/>
  <c r="AS6" i="12"/>
  <c r="AS4" i="12"/>
  <c r="AT1" i="12"/>
  <c r="AU1" i="12" s="1"/>
  <c r="BQ8" i="12" l="1"/>
  <c r="BR8" i="12" s="1"/>
  <c r="BP13" i="12"/>
  <c r="BT8" i="12"/>
  <c r="BT11" i="12"/>
  <c r="BS11" i="12"/>
  <c r="BS12" i="12"/>
  <c r="BW8" i="12"/>
  <c r="BS13" i="12"/>
  <c r="BM13" i="12"/>
  <c r="BM12" i="12"/>
  <c r="BP12" i="12"/>
  <c r="AT6" i="12"/>
  <c r="AT4" i="12"/>
  <c r="E56" i="1"/>
  <c r="E55" i="1"/>
  <c r="E54" i="1"/>
  <c r="C50" i="1"/>
  <c r="C47" i="1"/>
  <c r="C26" i="1"/>
  <c r="C21" i="1"/>
  <c r="C16" i="1"/>
  <c r="BQ13" i="12" l="1"/>
  <c r="BJ13" i="12"/>
  <c r="BJ12" i="12"/>
  <c r="BQ12" i="12"/>
  <c r="BX8" i="12"/>
  <c r="CA8" i="12"/>
  <c r="BW12" i="12"/>
  <c r="BX11" i="12"/>
  <c r="BW11" i="12"/>
  <c r="BW13" i="12"/>
  <c r="BU8" i="12"/>
  <c r="BV8" i="12" s="1"/>
  <c r="BT12" i="12"/>
  <c r="BT13" i="12"/>
  <c r="A110" i="2"/>
  <c r="B110" i="2"/>
  <c r="DN6" i="12" s="1"/>
  <c r="F110" i="2"/>
  <c r="F111" i="2"/>
  <c r="BR13" i="12" l="1"/>
  <c r="CB8" i="12"/>
  <c r="CE8" i="12"/>
  <c r="CA12" i="12"/>
  <c r="CB11" i="12"/>
  <c r="CA11" i="12"/>
  <c r="CA13" i="12"/>
  <c r="BU12" i="12"/>
  <c r="BU13" i="12"/>
  <c r="BX12" i="12"/>
  <c r="BY8" i="12"/>
  <c r="BZ8" i="12" s="1"/>
  <c r="BX13" i="12"/>
  <c r="BN13" i="12"/>
  <c r="BN12" i="12"/>
  <c r="AU4" i="12"/>
  <c r="AU6" i="12"/>
  <c r="AV1" i="12"/>
  <c r="B7" i="5"/>
  <c r="BY13" i="12" l="1"/>
  <c r="BY12" i="12"/>
  <c r="BR12" i="12"/>
  <c r="CE13" i="12"/>
  <c r="CI8" i="12"/>
  <c r="CM8" i="12" s="1"/>
  <c r="CQ8" i="12" s="1"/>
  <c r="CU8" i="12" s="1"/>
  <c r="CU13" i="12" s="1"/>
  <c r="CE11" i="12"/>
  <c r="CE12" i="12"/>
  <c r="CF11" i="12"/>
  <c r="CF8" i="12"/>
  <c r="CB13" i="12"/>
  <c r="CC8" i="12"/>
  <c r="CD8" i="12" s="1"/>
  <c r="CB12" i="12"/>
  <c r="AV6" i="12"/>
  <c r="AV4" i="12"/>
  <c r="AW1" i="12"/>
  <c r="F65" i="2"/>
  <c r="C20" i="1"/>
  <c r="CU12" i="12" l="1"/>
  <c r="CV8" i="12"/>
  <c r="CU11" i="12"/>
  <c r="CR8" i="12"/>
  <c r="CQ13" i="12"/>
  <c r="CQ12" i="12"/>
  <c r="CR11" i="12"/>
  <c r="CQ11" i="12"/>
  <c r="CN8" i="12"/>
  <c r="CM13" i="12"/>
  <c r="CM11" i="12"/>
  <c r="CM12" i="12"/>
  <c r="CN11" i="12"/>
  <c r="CC12" i="12"/>
  <c r="CC13" i="12"/>
  <c r="CF13" i="12"/>
  <c r="CF12" i="12"/>
  <c r="CG8" i="12"/>
  <c r="CH8" i="12" s="1"/>
  <c r="CJ8" i="12"/>
  <c r="CI13" i="12"/>
  <c r="CI12" i="12"/>
  <c r="CJ11" i="12"/>
  <c r="CI11" i="12"/>
  <c r="BV12" i="12"/>
  <c r="BV13" i="12"/>
  <c r="AW6" i="12"/>
  <c r="AW4" i="12"/>
  <c r="AX1" i="12"/>
  <c r="AY1" i="12" s="1"/>
  <c r="B51" i="5"/>
  <c r="B15" i="5"/>
  <c r="B11" i="5"/>
  <c r="CV13" i="12" l="1"/>
  <c r="CW8" i="12"/>
  <c r="CV12" i="12"/>
  <c r="CS8" i="12"/>
  <c r="CT8" i="12" s="1"/>
  <c r="CR13" i="12"/>
  <c r="CR12" i="12"/>
  <c r="CN12" i="12"/>
  <c r="CN13" i="12"/>
  <c r="CO8" i="12"/>
  <c r="CP8" i="12" s="1"/>
  <c r="CJ13" i="12"/>
  <c r="CK8" i="12"/>
  <c r="CL8" i="12" s="1"/>
  <c r="CJ12" i="12"/>
  <c r="BZ13" i="12"/>
  <c r="BZ12" i="12"/>
  <c r="CG12" i="12"/>
  <c r="CG13" i="12"/>
  <c r="AX6" i="12"/>
  <c r="AX4" i="12"/>
  <c r="F20" i="2"/>
  <c r="A20" i="2"/>
  <c r="F19" i="2"/>
  <c r="B20" i="8"/>
  <c r="B18" i="8"/>
  <c r="B17" i="8"/>
  <c r="B16" i="8"/>
  <c r="B15" i="8"/>
  <c r="B14" i="8"/>
  <c r="CX8" i="12" l="1"/>
  <c r="CW12" i="12"/>
  <c r="CW13" i="12"/>
  <c r="CS12" i="12"/>
  <c r="CS13" i="12"/>
  <c r="CO13" i="12"/>
  <c r="CO12" i="12"/>
  <c r="CD13" i="12"/>
  <c r="CD12" i="12"/>
  <c r="CK13" i="12"/>
  <c r="CK12" i="12"/>
  <c r="A40" i="9"/>
  <c r="A24" i="9"/>
  <c r="A21" i="9"/>
  <c r="A16" i="9"/>
  <c r="A15" i="9"/>
  <c r="A14" i="9"/>
  <c r="G459" i="10" s="1"/>
  <c r="A13" i="9"/>
  <c r="A8" i="9"/>
  <c r="A7" i="9"/>
  <c r="A6" i="9"/>
  <c r="A5" i="9"/>
  <c r="A4" i="9"/>
  <c r="A1" i="9"/>
  <c r="A161" i="7"/>
  <c r="A158" i="7"/>
  <c r="A154" i="7"/>
  <c r="A141" i="7"/>
  <c r="A140" i="7"/>
  <c r="A135" i="7"/>
  <c r="A132" i="7"/>
  <c r="A131" i="7"/>
  <c r="A130" i="7"/>
  <c r="A127" i="7"/>
  <c r="A126" i="7"/>
  <c r="A125" i="7"/>
  <c r="A122" i="7"/>
  <c r="A121" i="7"/>
  <c r="A120" i="7"/>
  <c r="B24" i="12"/>
  <c r="C16" i="6"/>
  <c r="C9" i="6"/>
  <c r="B8" i="6"/>
  <c r="A7" i="6"/>
  <c r="A5" i="6"/>
  <c r="C3" i="6"/>
  <c r="C1" i="6"/>
  <c r="B55" i="5"/>
  <c r="B54" i="5"/>
  <c r="B53" i="5"/>
  <c r="B52" i="5"/>
  <c r="C49" i="5"/>
  <c r="B49" i="5"/>
  <c r="B46" i="5"/>
  <c r="B45" i="5"/>
  <c r="B44" i="5"/>
  <c r="C43" i="5"/>
  <c r="B43" i="5"/>
  <c r="B42" i="5"/>
  <c r="B41" i="5"/>
  <c r="C40" i="5"/>
  <c r="B40" i="5"/>
  <c r="B37" i="5"/>
  <c r="B36" i="5"/>
  <c r="B35" i="5"/>
  <c r="B34" i="5"/>
  <c r="B33" i="5"/>
  <c r="B32" i="5"/>
  <c r="B31" i="5"/>
  <c r="C30" i="5"/>
  <c r="B30" i="5"/>
  <c r="A30" i="5"/>
  <c r="B28" i="5"/>
  <c r="C27" i="5"/>
  <c r="A27" i="5"/>
  <c r="B26" i="5"/>
  <c r="B23" i="5"/>
  <c r="B22" i="5"/>
  <c r="B21" i="5"/>
  <c r="C20" i="5"/>
  <c r="B20" i="5"/>
  <c r="B19" i="5"/>
  <c r="A19" i="5"/>
  <c r="B18" i="5"/>
  <c r="A18" i="5"/>
  <c r="B17" i="5"/>
  <c r="B16" i="5"/>
  <c r="B14" i="5"/>
  <c r="B13" i="5"/>
  <c r="B12" i="5"/>
  <c r="B10" i="5"/>
  <c r="B9" i="5"/>
  <c r="B8" i="5"/>
  <c r="A8" i="5"/>
  <c r="A7" i="5"/>
  <c r="C5" i="5"/>
  <c r="A5" i="5"/>
  <c r="C3" i="5"/>
  <c r="C1" i="5"/>
  <c r="G74" i="4"/>
  <c r="B73" i="4"/>
  <c r="EY4" i="12" s="1"/>
  <c r="B72" i="4"/>
  <c r="B71" i="4"/>
  <c r="EX4" i="12" s="1"/>
  <c r="G70" i="4"/>
  <c r="B70" i="4"/>
  <c r="EW4" i="12" s="1"/>
  <c r="A68" i="4"/>
  <c r="G56" i="4"/>
  <c r="B55" i="4"/>
  <c r="G44" i="4"/>
  <c r="B43" i="4"/>
  <c r="WI11" i="12" s="1"/>
  <c r="G37" i="4"/>
  <c r="G32" i="4"/>
  <c r="E31" i="4"/>
  <c r="B31" i="4"/>
  <c r="B30" i="4"/>
  <c r="G24" i="4"/>
  <c r="G19" i="4"/>
  <c r="E18" i="4"/>
  <c r="B18" i="4"/>
  <c r="WE11" i="12" s="1"/>
  <c r="G12" i="4"/>
  <c r="G7" i="4"/>
  <c r="G6" i="4"/>
  <c r="E6" i="4"/>
  <c r="B6" i="4"/>
  <c r="WC11" i="12" s="1"/>
  <c r="A4" i="4"/>
  <c r="A2" i="4"/>
  <c r="G1" i="4"/>
  <c r="A1" i="4"/>
  <c r="F151" i="2"/>
  <c r="A151" i="2"/>
  <c r="F150" i="2"/>
  <c r="A150" i="2"/>
  <c r="A149" i="2"/>
  <c r="A148" i="2"/>
  <c r="F147" i="2"/>
  <c r="A147" i="2"/>
  <c r="F146" i="2"/>
  <c r="A146" i="2"/>
  <c r="F144" i="2"/>
  <c r="A144" i="2"/>
  <c r="F143" i="2"/>
  <c r="A143" i="2"/>
  <c r="EN4" i="12" s="1"/>
  <c r="F142" i="2"/>
  <c r="F140" i="2"/>
  <c r="A140" i="2"/>
  <c r="F139" i="2"/>
  <c r="A139" i="2"/>
  <c r="F138" i="2"/>
  <c r="A138" i="2"/>
  <c r="F137" i="2"/>
  <c r="A137" i="2"/>
  <c r="F136" i="2"/>
  <c r="A136" i="2"/>
  <c r="A135" i="2"/>
  <c r="F122" i="2"/>
  <c r="F115" i="2"/>
  <c r="F114" i="2"/>
  <c r="F113" i="2"/>
  <c r="B113" i="2"/>
  <c r="DO6" i="12" s="1"/>
  <c r="A113" i="2"/>
  <c r="DO4" i="12" s="1"/>
  <c r="F108" i="2"/>
  <c r="A109" i="2"/>
  <c r="B106" i="2"/>
  <c r="A105" i="2"/>
  <c r="B103" i="2"/>
  <c r="A102" i="2"/>
  <c r="B100" i="2"/>
  <c r="A99" i="2"/>
  <c r="F98" i="2"/>
  <c r="A98" i="2"/>
  <c r="B96" i="2"/>
  <c r="A95" i="2"/>
  <c r="B93" i="2"/>
  <c r="F92" i="2"/>
  <c r="A92" i="2"/>
  <c r="A91" i="2"/>
  <c r="F90" i="2"/>
  <c r="A90" i="2"/>
  <c r="B88" i="2"/>
  <c r="A87" i="2"/>
  <c r="A86" i="2"/>
  <c r="A85" i="2"/>
  <c r="B83" i="2"/>
  <c r="F82" i="2"/>
  <c r="A82" i="2"/>
  <c r="A79" i="2"/>
  <c r="F64" i="2"/>
  <c r="A72" i="2"/>
  <c r="A71" i="2"/>
  <c r="A70" i="2"/>
  <c r="A69" i="2"/>
  <c r="A68" i="2"/>
  <c r="A67" i="2"/>
  <c r="A66" i="2"/>
  <c r="A65" i="2"/>
  <c r="A63" i="2"/>
  <c r="F62" i="2"/>
  <c r="A62" i="2"/>
  <c r="F60" i="2"/>
  <c r="A60" i="2"/>
  <c r="F59" i="2"/>
  <c r="A59" i="2"/>
  <c r="F58" i="2"/>
  <c r="A58" i="2"/>
  <c r="F55" i="2"/>
  <c r="A55" i="2"/>
  <c r="A54" i="2"/>
  <c r="F51" i="2"/>
  <c r="A51" i="2"/>
  <c r="F27" i="2"/>
  <c r="A27" i="2"/>
  <c r="F25" i="2"/>
  <c r="A23" i="2"/>
  <c r="A19" i="2"/>
  <c r="J4" i="12" s="1"/>
  <c r="F18" i="2"/>
  <c r="A18" i="2"/>
  <c r="F17" i="2"/>
  <c r="A17" i="2"/>
  <c r="F16" i="2"/>
  <c r="A16" i="2"/>
  <c r="A15" i="2"/>
  <c r="A14" i="2"/>
  <c r="A13" i="2"/>
  <c r="A12" i="2"/>
  <c r="A11" i="2"/>
  <c r="A10" i="2"/>
  <c r="A8" i="2"/>
  <c r="F7" i="2"/>
  <c r="A7" i="2"/>
  <c r="F6" i="2"/>
  <c r="B11" i="8"/>
  <c r="B10" i="8"/>
  <c r="A9" i="8"/>
  <c r="C7" i="8"/>
  <c r="B7" i="8"/>
  <c r="C6" i="8"/>
  <c r="B6" i="8"/>
  <c r="C5" i="8"/>
  <c r="B5" i="8"/>
  <c r="C3" i="8"/>
  <c r="B3" i="8"/>
  <c r="B2" i="8"/>
  <c r="B1" i="8"/>
  <c r="B77" i="1"/>
  <c r="B76" i="1"/>
  <c r="B64" i="1"/>
  <c r="B61" i="1"/>
  <c r="B57" i="1"/>
  <c r="C56" i="1"/>
  <c r="C55" i="1"/>
  <c r="C54" i="1"/>
  <c r="B53" i="1"/>
  <c r="B52" i="1"/>
  <c r="C49" i="1"/>
  <c r="C46" i="1"/>
  <c r="C44" i="1"/>
  <c r="C42" i="1"/>
  <c r="C40" i="1"/>
  <c r="C39" i="1"/>
  <c r="C37" i="1"/>
  <c r="C36" i="1"/>
  <c r="C34" i="1"/>
  <c r="C33" i="1"/>
  <c r="C31" i="1"/>
  <c r="C29" i="1"/>
  <c r="C28" i="1"/>
  <c r="C25" i="1"/>
  <c r="C24" i="1"/>
  <c r="C15" i="1"/>
  <c r="C12" i="1"/>
  <c r="B10" i="1"/>
  <c r="B1" i="1"/>
  <c r="Q25" i="12" l="1"/>
  <c r="DF4" i="12" s="1"/>
  <c r="WJ11" i="12"/>
  <c r="WK12" i="12"/>
  <c r="WH12" i="12"/>
  <c r="L25" i="12"/>
  <c r="WG11" i="12"/>
  <c r="WF12" i="12"/>
  <c r="WD12" i="12"/>
  <c r="CX13" i="12"/>
  <c r="CX12" i="12"/>
  <c r="CY8" i="12"/>
  <c r="DE8" i="12"/>
  <c r="CH12" i="12"/>
  <c r="CH13" i="12"/>
  <c r="AZ1" i="12"/>
  <c r="AY6" i="12"/>
  <c r="AY4" i="12"/>
  <c r="DU6" i="12"/>
  <c r="DV6" i="12"/>
  <c r="DS6" i="12"/>
  <c r="DT6" i="12"/>
  <c r="DQ6" i="12"/>
  <c r="DR6" i="12"/>
  <c r="DL4" i="12"/>
  <c r="EM4" i="12"/>
  <c r="DP4" i="12"/>
  <c r="EK4" i="12"/>
  <c r="DP6" i="12"/>
  <c r="EP4" i="12"/>
  <c r="DJ4" i="12"/>
  <c r="DK4" i="12"/>
  <c r="EO4" i="12"/>
  <c r="EI4" i="12"/>
  <c r="EU4" i="12"/>
  <c r="EJ4" i="12"/>
  <c r="ER4" i="12"/>
  <c r="ES4" i="12"/>
  <c r="ET4" i="12"/>
  <c r="EQ4" i="12"/>
  <c r="EH4" i="12"/>
  <c r="EL4" i="12"/>
  <c r="DH4" i="12"/>
  <c r="DN4" i="12"/>
  <c r="DM4" i="12"/>
  <c r="DI4" i="12"/>
  <c r="B4" i="12"/>
  <c r="E4" i="12"/>
  <c r="C4" i="12"/>
  <c r="D4" i="12"/>
  <c r="F4" i="12"/>
  <c r="I4" i="12"/>
  <c r="G4" i="12"/>
  <c r="H4" i="12"/>
  <c r="DC4" i="12"/>
  <c r="DA4" i="12"/>
  <c r="R25" i="12"/>
  <c r="T31" i="12"/>
  <c r="T32" i="12"/>
  <c r="T33" i="12"/>
  <c r="T34" i="12"/>
  <c r="T35" i="12"/>
  <c r="T36" i="12"/>
  <c r="S31" i="12"/>
  <c r="S32" i="12"/>
  <c r="S33" i="12"/>
  <c r="S34" i="12"/>
  <c r="S35" i="12"/>
  <c r="S36" i="12"/>
  <c r="P28" i="12"/>
  <c r="P29" i="12"/>
  <c r="P30" i="12"/>
  <c r="P31" i="12"/>
  <c r="P32" i="12"/>
  <c r="P33" i="12"/>
  <c r="P34" i="12"/>
  <c r="P35" i="12"/>
  <c r="P36" i="12"/>
  <c r="Q28" i="12"/>
  <c r="Q29" i="12"/>
  <c r="Q30" i="12"/>
  <c r="Q31" i="12"/>
  <c r="Q32" i="12"/>
  <c r="Q33" i="12"/>
  <c r="Q34" i="12"/>
  <c r="Q35" i="12"/>
  <c r="Q36" i="12"/>
  <c r="L28" i="12"/>
  <c r="M28" i="12"/>
  <c r="L29" i="12"/>
  <c r="M29" i="12"/>
  <c r="L30" i="12"/>
  <c r="M30" i="12"/>
  <c r="L31" i="12"/>
  <c r="M31" i="12"/>
  <c r="L32" i="12"/>
  <c r="M32" i="12"/>
  <c r="L33" i="12"/>
  <c r="M33" i="12"/>
  <c r="L34" i="12"/>
  <c r="M34" i="12"/>
  <c r="L35" i="12"/>
  <c r="M35" i="12"/>
  <c r="L36" i="12"/>
  <c r="M36" i="12"/>
  <c r="G28" i="12"/>
  <c r="G29" i="12"/>
  <c r="G30" i="12"/>
  <c r="G31" i="12"/>
  <c r="G32" i="12"/>
  <c r="G33" i="12"/>
  <c r="G34" i="12"/>
  <c r="G35" i="12"/>
  <c r="G36" i="12"/>
  <c r="G27" i="12"/>
  <c r="M27" i="12"/>
  <c r="M26" i="12"/>
  <c r="I28" i="12"/>
  <c r="J28" i="12"/>
  <c r="I29" i="12"/>
  <c r="J29" i="12"/>
  <c r="I30" i="12"/>
  <c r="J30" i="12"/>
  <c r="I31" i="12"/>
  <c r="J31" i="12"/>
  <c r="I32" i="12"/>
  <c r="J32" i="12"/>
  <c r="I33" i="12"/>
  <c r="J33" i="12"/>
  <c r="I34" i="12"/>
  <c r="J34" i="12"/>
  <c r="I35" i="12"/>
  <c r="J35" i="12"/>
  <c r="I36" i="12"/>
  <c r="J36" i="12"/>
  <c r="J27" i="12"/>
  <c r="I27" i="12"/>
  <c r="J26" i="12"/>
  <c r="I25" i="12"/>
  <c r="WJ13" i="12" l="1"/>
  <c r="WK13" i="12"/>
  <c r="CZ8" i="12"/>
  <c r="CY13" i="12"/>
  <c r="CY12" i="12"/>
  <c r="DE12" i="12"/>
  <c r="DE11" i="12"/>
  <c r="DE13" i="12"/>
  <c r="DF8" i="12"/>
  <c r="DI8" i="12"/>
  <c r="DF11" i="12"/>
  <c r="CT13" i="12"/>
  <c r="CT12" i="12"/>
  <c r="WG13" i="12"/>
  <c r="CP13" i="12"/>
  <c r="CP12" i="12"/>
  <c r="WE13" i="12"/>
  <c r="WF13" i="12"/>
  <c r="WH13" i="12"/>
  <c r="CL13" i="12"/>
  <c r="CL12" i="12"/>
  <c r="WD13" i="12"/>
  <c r="AZ4" i="12"/>
  <c r="AZ6" i="12"/>
  <c r="DD6" i="12"/>
  <c r="CZ6" i="12"/>
  <c r="DB6" i="12"/>
  <c r="B3" i="4"/>
  <c r="K36" i="12"/>
  <c r="K35" i="12"/>
  <c r="K34" i="12"/>
  <c r="K33" i="12"/>
  <c r="K32" i="12"/>
  <c r="K31" i="12"/>
  <c r="K30" i="12"/>
  <c r="K29" i="12"/>
  <c r="K28" i="12"/>
  <c r="K27" i="12"/>
  <c r="H36" i="12"/>
  <c r="H35" i="12"/>
  <c r="H34" i="12"/>
  <c r="H33" i="12"/>
  <c r="H32" i="12"/>
  <c r="H31" i="12"/>
  <c r="H30" i="12"/>
  <c r="H29" i="12"/>
  <c r="H28" i="12"/>
  <c r="H27" i="12"/>
  <c r="H25" i="12"/>
  <c r="B22" i="11"/>
  <c r="T30" i="12"/>
  <c r="T29" i="12"/>
  <c r="T28" i="12"/>
  <c r="T27" i="12"/>
  <c r="S27" i="12"/>
  <c r="S28" i="12"/>
  <c r="S29" i="12"/>
  <c r="S30" i="12"/>
  <c r="B32" i="12"/>
  <c r="F29" i="12"/>
  <c r="F28" i="12"/>
  <c r="F32" i="12"/>
  <c r="O36" i="12"/>
  <c r="O35" i="12"/>
  <c r="O34" i="12"/>
  <c r="O33" i="12"/>
  <c r="O32" i="12"/>
  <c r="O31" i="12"/>
  <c r="O30" i="12"/>
  <c r="O29" i="12"/>
  <c r="O28" i="12"/>
  <c r="F36" i="12"/>
  <c r="F35" i="12"/>
  <c r="F34" i="12"/>
  <c r="F33" i="12"/>
  <c r="F31" i="12"/>
  <c r="F30" i="12"/>
  <c r="F27" i="12"/>
  <c r="N27" i="12"/>
  <c r="N28" i="12"/>
  <c r="N29" i="12"/>
  <c r="N30" i="12"/>
  <c r="N31" i="12"/>
  <c r="N32" i="12"/>
  <c r="N33" i="12"/>
  <c r="N34" i="12"/>
  <c r="N35" i="12"/>
  <c r="N36" i="12"/>
  <c r="D35" i="12"/>
  <c r="C32" i="12"/>
  <c r="S25" i="12"/>
  <c r="DG4" i="12" s="1"/>
  <c r="DE4" i="12"/>
  <c r="G26" i="12"/>
  <c r="F25" i="12"/>
  <c r="B25" i="12"/>
  <c r="D25" i="12"/>
  <c r="C25" i="12"/>
  <c r="A3" i="5"/>
  <c r="B29" i="11"/>
  <c r="B28" i="11"/>
  <c r="B27" i="11"/>
  <c r="B26" i="11"/>
  <c r="B25" i="11"/>
  <c r="B24" i="11"/>
  <c r="B23" i="11"/>
  <c r="B21" i="11"/>
  <c r="O25" i="12"/>
  <c r="DB5" i="12"/>
  <c r="CY4" i="12"/>
  <c r="A3" i="6"/>
  <c r="CZ5" i="12"/>
  <c r="WI13" i="12" l="1"/>
  <c r="DA8" i="12"/>
  <c r="CZ12" i="12"/>
  <c r="CZ13" i="12"/>
  <c r="DI11" i="12"/>
  <c r="DI13" i="12"/>
  <c r="DJ11" i="12"/>
  <c r="DM8" i="12"/>
  <c r="DI12" i="12"/>
  <c r="DJ8" i="12"/>
  <c r="DF12" i="12"/>
  <c r="DG8" i="12"/>
  <c r="DH8" i="12" s="1"/>
  <c r="DF13" i="12"/>
  <c r="WC13" i="12"/>
  <c r="A4" i="6"/>
  <c r="A4" i="5"/>
  <c r="DG6" i="12"/>
  <c r="DE6" i="12"/>
  <c r="C3" i="11"/>
  <c r="F77" i="1" s="1"/>
  <c r="DF6" i="12"/>
  <c r="D36" i="12"/>
  <c r="DA6" i="12"/>
  <c r="B30" i="12"/>
  <c r="D28" i="12"/>
  <c r="C30" i="12"/>
  <c r="C36" i="12"/>
  <c r="C35" i="12"/>
  <c r="C29" i="12"/>
  <c r="C28" i="12"/>
  <c r="C27" i="12"/>
  <c r="D27" i="12"/>
  <c r="D31" i="12"/>
  <c r="B27" i="12"/>
  <c r="B31" i="12"/>
  <c r="B34" i="12"/>
  <c r="B33" i="12"/>
  <c r="B29" i="12"/>
  <c r="B28" i="12"/>
  <c r="D33" i="12"/>
  <c r="B35" i="12"/>
  <c r="B36" i="12"/>
  <c r="DC6" i="12"/>
  <c r="CY6" i="12"/>
  <c r="C33" i="12"/>
  <c r="C34" i="12"/>
  <c r="C31" i="12"/>
  <c r="DD5" i="12"/>
  <c r="D29" i="12"/>
  <c r="D32" i="12"/>
  <c r="D30" i="12"/>
  <c r="D34" i="12"/>
  <c r="DB8" i="12" l="1"/>
  <c r="DA12" i="12"/>
  <c r="DA13" i="12"/>
  <c r="DG12" i="12"/>
  <c r="DG13" i="12"/>
  <c r="DJ13" i="12"/>
  <c r="DK8" i="12"/>
  <c r="DL8" i="12" s="1"/>
  <c r="DJ12" i="12"/>
  <c r="DN11" i="12"/>
  <c r="DN8" i="12"/>
  <c r="DM12" i="12"/>
  <c r="DM13" i="12"/>
  <c r="DQ8" i="12"/>
  <c r="DM11" i="12"/>
  <c r="BA1" i="12"/>
  <c r="BA6" i="12" s="1"/>
  <c r="DC8" i="12" l="1"/>
  <c r="DB13" i="12"/>
  <c r="DB12" i="12"/>
  <c r="DK12" i="12"/>
  <c r="DK13" i="12"/>
  <c r="DQ13" i="12"/>
  <c r="DR11" i="12"/>
  <c r="DR8" i="12"/>
  <c r="DQ12" i="12"/>
  <c r="DQ11" i="12"/>
  <c r="DU8" i="12"/>
  <c r="DN13" i="12"/>
  <c r="DN12" i="12"/>
  <c r="DO8" i="12"/>
  <c r="DP8" i="12" s="1"/>
  <c r="BB1" i="12"/>
  <c r="BB6" i="12" s="1"/>
  <c r="DD8" i="12" l="1"/>
  <c r="DC13" i="12"/>
  <c r="DC12" i="12"/>
  <c r="DS8" i="12"/>
  <c r="DT8" i="12" s="1"/>
  <c r="DR12" i="12"/>
  <c r="DR13" i="12"/>
  <c r="DV11" i="12"/>
  <c r="DV8" i="12"/>
  <c r="DU13" i="12"/>
  <c r="DU11" i="12"/>
  <c r="DY8" i="12"/>
  <c r="DU12" i="12"/>
  <c r="DH13" i="12"/>
  <c r="DH12" i="12"/>
  <c r="DO12" i="12"/>
  <c r="DO13" i="12"/>
  <c r="BC1" i="12"/>
  <c r="BC6" i="12" s="1"/>
  <c r="DD13" i="12" l="1"/>
  <c r="DD12" i="12"/>
  <c r="DL12" i="12"/>
  <c r="DL13" i="12"/>
  <c r="DY13" i="12"/>
  <c r="DZ11" i="12"/>
  <c r="DY11" i="12"/>
  <c r="DZ8" i="12"/>
  <c r="EC8" i="12"/>
  <c r="DY12" i="12"/>
  <c r="DV13" i="12"/>
  <c r="DW8" i="12"/>
  <c r="DX8" i="12" s="1"/>
  <c r="DV12" i="12"/>
  <c r="DS12" i="12"/>
  <c r="DS13" i="12"/>
  <c r="BD1" i="12"/>
  <c r="BD6" i="12" s="1"/>
  <c r="DP13" i="12" l="1"/>
  <c r="DP12" i="12"/>
  <c r="DZ13" i="12"/>
  <c r="EA8" i="12"/>
  <c r="EB8" i="12" s="1"/>
  <c r="DZ12" i="12"/>
  <c r="DW12" i="12"/>
  <c r="DW13" i="12"/>
  <c r="EC13" i="12"/>
  <c r="ED11" i="12"/>
  <c r="EC11" i="12"/>
  <c r="EG8" i="12"/>
  <c r="ED8" i="12"/>
  <c r="EC12" i="12"/>
  <c r="BE1" i="12"/>
  <c r="BE6" i="12" s="1"/>
  <c r="ED12" i="12" l="1"/>
  <c r="EE8" i="12"/>
  <c r="EF8" i="12" s="1"/>
  <c r="ED13" i="12"/>
  <c r="EH11" i="12"/>
  <c r="EG13" i="12"/>
  <c r="EH8" i="12"/>
  <c r="EG12" i="12"/>
  <c r="EG11" i="12"/>
  <c r="EK8" i="12"/>
  <c r="DT13" i="12"/>
  <c r="DT12" i="12"/>
  <c r="EA13" i="12"/>
  <c r="EA12" i="12"/>
  <c r="BF1" i="12"/>
  <c r="BF6" i="12" s="1"/>
  <c r="DX13" i="12" l="1"/>
  <c r="DX12" i="12"/>
  <c r="EL11" i="12"/>
  <c r="EK11" i="12"/>
  <c r="EK12" i="12"/>
  <c r="EO8" i="12"/>
  <c r="ES8" i="12" s="1"/>
  <c r="EL8" i="12"/>
  <c r="EK13" i="12"/>
  <c r="EI8" i="12"/>
  <c r="EJ8" i="12" s="1"/>
  <c r="EH12" i="12"/>
  <c r="EH13" i="12"/>
  <c r="EE12" i="12"/>
  <c r="EE13" i="12"/>
  <c r="BG1" i="12"/>
  <c r="BG6" i="12" s="1"/>
  <c r="ES11" i="12" l="1"/>
  <c r="ES12" i="12"/>
  <c r="ET8" i="12"/>
  <c r="ES13" i="12"/>
  <c r="EI12" i="12"/>
  <c r="EI13" i="12"/>
  <c r="EL13" i="12"/>
  <c r="EM8" i="12"/>
  <c r="EN8" i="12" s="1"/>
  <c r="EL12" i="12"/>
  <c r="EB13" i="12"/>
  <c r="EB12" i="12"/>
  <c r="EP11" i="12"/>
  <c r="EO11" i="12"/>
  <c r="EO13" i="12"/>
  <c r="EO12" i="12"/>
  <c r="EP8" i="12"/>
  <c r="BH1" i="12"/>
  <c r="ET12" i="12" l="1"/>
  <c r="ET13" i="12"/>
  <c r="EU8" i="12"/>
  <c r="EM13" i="12"/>
  <c r="EM12" i="12"/>
  <c r="EP13" i="12"/>
  <c r="EQ8" i="12"/>
  <c r="ER8" i="12" s="1"/>
  <c r="EP12" i="12"/>
  <c r="EF13" i="12"/>
  <c r="EF12" i="12"/>
  <c r="BI1" i="12"/>
  <c r="BH6" i="12"/>
  <c r="EU12" i="12" l="1"/>
  <c r="EV8" i="12"/>
  <c r="EU13" i="12"/>
  <c r="EQ13" i="12"/>
  <c r="EQ12" i="12"/>
  <c r="EJ12" i="12"/>
  <c r="EJ13" i="12"/>
  <c r="BJ1" i="12"/>
  <c r="BI6" i="12"/>
  <c r="EW8" i="12" l="1"/>
  <c r="EV12" i="12"/>
  <c r="EV13" i="12"/>
  <c r="EN13" i="12"/>
  <c r="EN12" i="12"/>
  <c r="BJ4" i="12"/>
  <c r="BJ6" i="12"/>
  <c r="BK1" i="12"/>
  <c r="EW13" i="12" l="1"/>
  <c r="EW12" i="12"/>
  <c r="EX8" i="12"/>
  <c r="FC8" i="12"/>
  <c r="ER13" i="12"/>
  <c r="ER12" i="12"/>
  <c r="BL1" i="12"/>
  <c r="BK6" i="12"/>
  <c r="BK4" i="12"/>
  <c r="EX12" i="12" l="1"/>
  <c r="EX13" i="12"/>
  <c r="EY8" i="12"/>
  <c r="FD8" i="12"/>
  <c r="FG8" i="12"/>
  <c r="FC13" i="12"/>
  <c r="FD11" i="12"/>
  <c r="FC12" i="12"/>
  <c r="FC11" i="12"/>
  <c r="BL6" i="12"/>
  <c r="BM1" i="12"/>
  <c r="BL4" i="12"/>
  <c r="EY12" i="12" l="1"/>
  <c r="EY13" i="12"/>
  <c r="EZ8" i="12"/>
  <c r="FG11" i="12"/>
  <c r="FG13" i="12"/>
  <c r="FH11" i="12"/>
  <c r="FH8" i="12"/>
  <c r="FG12" i="12"/>
  <c r="FK8" i="12"/>
  <c r="FE8" i="12"/>
  <c r="FF8" i="12" s="1"/>
  <c r="FD13" i="12"/>
  <c r="FD12" i="12"/>
  <c r="BM6" i="12"/>
  <c r="BM4" i="12"/>
  <c r="BN1" i="12"/>
  <c r="FA8" i="12" l="1"/>
  <c r="EZ13" i="12"/>
  <c r="EZ12" i="12"/>
  <c r="FE12" i="12"/>
  <c r="FE13" i="12"/>
  <c r="FO8" i="12"/>
  <c r="FL8" i="12"/>
  <c r="FK12" i="12"/>
  <c r="FL11" i="12"/>
  <c r="FK11" i="12"/>
  <c r="FK13" i="12"/>
  <c r="FH13" i="12"/>
  <c r="FI8" i="12"/>
  <c r="FJ8" i="12" s="1"/>
  <c r="FH12" i="12"/>
  <c r="BN6" i="12"/>
  <c r="BN4" i="12"/>
  <c r="BO1" i="12"/>
  <c r="FA13" i="12" l="1"/>
  <c r="FB8" i="12"/>
  <c r="FA12" i="12"/>
  <c r="FM8" i="12"/>
  <c r="FN8" i="12" s="1"/>
  <c r="FL12" i="12"/>
  <c r="FL13" i="12"/>
  <c r="FI13" i="12"/>
  <c r="FI12" i="12"/>
  <c r="FS8" i="12"/>
  <c r="FP8" i="12"/>
  <c r="FO12" i="12"/>
  <c r="FO11" i="12"/>
  <c r="FO13" i="12"/>
  <c r="FP11" i="12"/>
  <c r="BO4" i="12"/>
  <c r="BP1" i="12"/>
  <c r="BO6" i="12"/>
  <c r="FB13" i="12" l="1"/>
  <c r="FB12" i="12"/>
  <c r="FF12" i="12"/>
  <c r="FF13" i="12"/>
  <c r="FQ8" i="12"/>
  <c r="FR8" i="12" s="1"/>
  <c r="FP12" i="12"/>
  <c r="FP13" i="12"/>
  <c r="FT8" i="12"/>
  <c r="FS13" i="12"/>
  <c r="FT11" i="12"/>
  <c r="FS11" i="12"/>
  <c r="FW8" i="12"/>
  <c r="FS12" i="12"/>
  <c r="FM13" i="12"/>
  <c r="FM12" i="12"/>
  <c r="BP4" i="12"/>
  <c r="BQ1" i="12"/>
  <c r="BP6" i="12"/>
  <c r="FW13" i="12" l="1"/>
  <c r="FX11" i="12"/>
  <c r="GA8" i="12"/>
  <c r="FW11" i="12"/>
  <c r="FX8" i="12"/>
  <c r="FW12" i="12"/>
  <c r="FJ13" i="12"/>
  <c r="FJ12" i="12"/>
  <c r="FU8" i="12"/>
  <c r="FV8" i="12" s="1"/>
  <c r="FT13" i="12"/>
  <c r="FT12" i="12"/>
  <c r="FQ12" i="12"/>
  <c r="FQ13" i="12"/>
  <c r="BQ4" i="12"/>
  <c r="BR1" i="12"/>
  <c r="BQ6" i="12"/>
  <c r="GE8" i="12" l="1"/>
  <c r="GA12" i="12"/>
  <c r="GB11" i="12"/>
  <c r="GA11" i="12"/>
  <c r="GB8" i="12"/>
  <c r="GA13" i="12"/>
  <c r="FU12" i="12"/>
  <c r="FU13" i="12"/>
  <c r="FX13" i="12"/>
  <c r="FX12" i="12"/>
  <c r="FY8" i="12"/>
  <c r="FZ8" i="12" s="1"/>
  <c r="FN13" i="12"/>
  <c r="FN12" i="12"/>
  <c r="BR4" i="12"/>
  <c r="BR6" i="12"/>
  <c r="BS1" i="12"/>
  <c r="FY13" i="12" l="1"/>
  <c r="FY12" i="12"/>
  <c r="GB12" i="12"/>
  <c r="GC8" i="12"/>
  <c r="GD8" i="12" s="1"/>
  <c r="GB13" i="12"/>
  <c r="GF8" i="12"/>
  <c r="GE12" i="12"/>
  <c r="GF11" i="12"/>
  <c r="GI8" i="12"/>
  <c r="GE11" i="12"/>
  <c r="GE13" i="12"/>
  <c r="FR12" i="12"/>
  <c r="FR13" i="12"/>
  <c r="BT1" i="12"/>
  <c r="BS6" i="12"/>
  <c r="BS4" i="12"/>
  <c r="GJ11" i="12" l="1"/>
  <c r="GI11" i="12"/>
  <c r="GJ8" i="12"/>
  <c r="GM8" i="12"/>
  <c r="GQ8" i="12" s="1"/>
  <c r="GI13" i="12"/>
  <c r="GI12" i="12"/>
  <c r="FV13" i="12"/>
  <c r="FV12" i="12"/>
  <c r="GG8" i="12"/>
  <c r="GH8" i="12" s="1"/>
  <c r="GF12" i="12"/>
  <c r="GF13" i="12"/>
  <c r="GC13" i="12"/>
  <c r="GC12" i="12"/>
  <c r="BT6" i="12"/>
  <c r="BT4" i="12"/>
  <c r="BU1" i="12"/>
  <c r="GQ11" i="12" l="1"/>
  <c r="GQ13" i="12"/>
  <c r="GQ12" i="12"/>
  <c r="GR8" i="12"/>
  <c r="FZ13" i="12"/>
  <c r="FZ12" i="12"/>
  <c r="GG12" i="12"/>
  <c r="GG13" i="12"/>
  <c r="GN11" i="12"/>
  <c r="GM11" i="12"/>
  <c r="GM13" i="12"/>
  <c r="GN8" i="12"/>
  <c r="GM12" i="12"/>
  <c r="GK8" i="12"/>
  <c r="GL8" i="12" s="1"/>
  <c r="GJ13" i="12"/>
  <c r="GJ12" i="12"/>
  <c r="BU6" i="12"/>
  <c r="BU4" i="12"/>
  <c r="BV1" i="12"/>
  <c r="GR13" i="12" l="1"/>
  <c r="GS8" i="12"/>
  <c r="GR12" i="12"/>
  <c r="GK12" i="12"/>
  <c r="GK13" i="12"/>
  <c r="GN13" i="12"/>
  <c r="GO8" i="12"/>
  <c r="GP8" i="12" s="1"/>
  <c r="GN12" i="12"/>
  <c r="GD12" i="12"/>
  <c r="GD13" i="12"/>
  <c r="BV6" i="12"/>
  <c r="BV4" i="12"/>
  <c r="BW1" i="12"/>
  <c r="BX1" i="12" s="1"/>
  <c r="GT8" i="12" l="1"/>
  <c r="GS12" i="12"/>
  <c r="GS13" i="12"/>
  <c r="GH12" i="12"/>
  <c r="GH13" i="12"/>
  <c r="GO13" i="12"/>
  <c r="GO12" i="12"/>
  <c r="BY1" i="12"/>
  <c r="BX6" i="12"/>
  <c r="BX4" i="12"/>
  <c r="BW6" i="12"/>
  <c r="BW4" i="12"/>
  <c r="GU8" i="12" l="1"/>
  <c r="GT12" i="12"/>
  <c r="GT13" i="12"/>
  <c r="HA8" i="12"/>
  <c r="GL13" i="12"/>
  <c r="GL12" i="12"/>
  <c r="BZ1" i="12"/>
  <c r="CA1" i="12" s="1"/>
  <c r="BY4" i="12"/>
  <c r="BY6" i="12"/>
  <c r="GU12" i="12" l="1"/>
  <c r="GU13" i="12"/>
  <c r="GV8" i="12"/>
  <c r="HB11" i="12"/>
  <c r="HA11" i="12"/>
  <c r="HA13" i="12"/>
  <c r="HA12" i="12"/>
  <c r="HB8" i="12"/>
  <c r="HE8" i="12"/>
  <c r="GP13" i="12"/>
  <c r="GP12" i="12"/>
  <c r="CB1" i="12"/>
  <c r="CA6" i="12"/>
  <c r="CA4" i="12"/>
  <c r="BZ6" i="12"/>
  <c r="BZ4" i="12"/>
  <c r="GV12" i="12" l="1"/>
  <c r="GV13" i="12"/>
  <c r="GW8" i="12"/>
  <c r="HE12" i="12"/>
  <c r="HE13" i="12"/>
  <c r="HI8" i="12"/>
  <c r="HF8" i="12"/>
  <c r="HE11" i="12"/>
  <c r="HF11" i="12"/>
  <c r="HB12" i="12"/>
  <c r="HB13" i="12"/>
  <c r="HC8" i="12"/>
  <c r="HD8" i="12" s="1"/>
  <c r="CC1" i="12"/>
  <c r="CB6" i="12"/>
  <c r="CB4" i="12"/>
  <c r="GW13" i="12" l="1"/>
  <c r="GX8" i="12"/>
  <c r="GW12" i="12"/>
  <c r="HC12" i="12"/>
  <c r="HC13" i="12"/>
  <c r="HG8" i="12"/>
  <c r="HH8" i="12" s="1"/>
  <c r="HF13" i="12"/>
  <c r="HF12" i="12"/>
  <c r="HI12" i="12"/>
  <c r="HI11" i="12"/>
  <c r="HI13" i="12"/>
  <c r="HM8" i="12"/>
  <c r="HJ8" i="12"/>
  <c r="HJ11" i="12"/>
  <c r="CC4" i="12"/>
  <c r="CD1" i="12"/>
  <c r="CC6" i="12"/>
  <c r="GY8" i="12" l="1"/>
  <c r="GX13" i="12"/>
  <c r="GX12" i="12"/>
  <c r="HN8" i="12"/>
  <c r="HM12" i="12"/>
  <c r="HQ8" i="12"/>
  <c r="HM13" i="12"/>
  <c r="HN11" i="12"/>
  <c r="HM11" i="12"/>
  <c r="HJ12" i="12"/>
  <c r="HK8" i="12"/>
  <c r="HL8" i="12" s="1"/>
  <c r="HJ13" i="12"/>
  <c r="HG12" i="12"/>
  <c r="HG13" i="12"/>
  <c r="CE1" i="12"/>
  <c r="CD4" i="12"/>
  <c r="CD6" i="12"/>
  <c r="GY13" i="12" l="1"/>
  <c r="GZ8" i="12"/>
  <c r="GY12" i="12"/>
  <c r="HD13" i="12"/>
  <c r="HD12" i="12"/>
  <c r="HK12" i="12"/>
  <c r="HK13" i="12"/>
  <c r="HU8" i="12"/>
  <c r="HR8" i="12"/>
  <c r="HQ11" i="12"/>
  <c r="HQ12" i="12"/>
  <c r="HQ13" i="12"/>
  <c r="HR11" i="12"/>
  <c r="HO8" i="12"/>
  <c r="HP8" i="12" s="1"/>
  <c r="HN13" i="12"/>
  <c r="HN12" i="12"/>
  <c r="CF1" i="12"/>
  <c r="CE6" i="12"/>
  <c r="CE5" i="12"/>
  <c r="GZ13" i="12" l="1"/>
  <c r="GZ12" i="12"/>
  <c r="HO13" i="12"/>
  <c r="HO12" i="12"/>
  <c r="HR13" i="12"/>
  <c r="HS8" i="12"/>
  <c r="HT8" i="12" s="1"/>
  <c r="HR12" i="12"/>
  <c r="HU13" i="12"/>
  <c r="HV8" i="12"/>
  <c r="HU12" i="12"/>
  <c r="HV11" i="12"/>
  <c r="HY8" i="12"/>
  <c r="HU11" i="12"/>
  <c r="HH13" i="12"/>
  <c r="HH12" i="12"/>
  <c r="CF6" i="12"/>
  <c r="CG1" i="12"/>
  <c r="CF4" i="12"/>
  <c r="HL13" i="12" l="1"/>
  <c r="HL12" i="12"/>
  <c r="HV13" i="12"/>
  <c r="HV12" i="12"/>
  <c r="HW8" i="12"/>
  <c r="HX8" i="12" s="1"/>
  <c r="HY12" i="12"/>
  <c r="IC8" i="12"/>
  <c r="HZ11" i="12"/>
  <c r="HY11" i="12"/>
  <c r="HZ8" i="12"/>
  <c r="HY13" i="12"/>
  <c r="HS12" i="12"/>
  <c r="HS13" i="12"/>
  <c r="CH1" i="12"/>
  <c r="CG6" i="12"/>
  <c r="CG5" i="12"/>
  <c r="ID8" i="12" l="1"/>
  <c r="IC12" i="12"/>
  <c r="ID11" i="12"/>
  <c r="IC11" i="12"/>
  <c r="IG8" i="12"/>
  <c r="IC13" i="12"/>
  <c r="HW13" i="12"/>
  <c r="HW12" i="12"/>
  <c r="HP12" i="12"/>
  <c r="HP13" i="12"/>
  <c r="HZ12" i="12"/>
  <c r="IA8" i="12"/>
  <c r="IB8" i="12" s="1"/>
  <c r="HZ13" i="12"/>
  <c r="CI1" i="12"/>
  <c r="CH4" i="12"/>
  <c r="CH6" i="12"/>
  <c r="IA13" i="12" l="1"/>
  <c r="IA12" i="12"/>
  <c r="HT12" i="12"/>
  <c r="HT13" i="12"/>
  <c r="IG13" i="12"/>
  <c r="IH11" i="12"/>
  <c r="IG11" i="12"/>
  <c r="IH8" i="12"/>
  <c r="IK8" i="12"/>
  <c r="IO8" i="12" s="1"/>
  <c r="IG12" i="12"/>
  <c r="IE8" i="12"/>
  <c r="IF8" i="12" s="1"/>
  <c r="ID12" i="12"/>
  <c r="ID13" i="12"/>
  <c r="CI6" i="12"/>
  <c r="CJ1" i="12"/>
  <c r="CI5" i="12"/>
  <c r="IO11" i="12" l="1"/>
  <c r="IO13" i="12"/>
  <c r="IP8" i="12"/>
  <c r="IO12" i="12"/>
  <c r="IH13" i="12"/>
  <c r="II8" i="12"/>
  <c r="IJ8" i="12" s="1"/>
  <c r="IH12" i="12"/>
  <c r="IE12" i="12"/>
  <c r="IE13" i="12"/>
  <c r="IL11" i="12"/>
  <c r="IK11" i="12"/>
  <c r="IL8" i="12"/>
  <c r="IK13" i="12"/>
  <c r="IK12" i="12"/>
  <c r="HX13" i="12"/>
  <c r="HX12" i="12"/>
  <c r="CJ4" i="12"/>
  <c r="CJ6" i="12"/>
  <c r="CK1" i="12"/>
  <c r="IQ8" i="12" l="1"/>
  <c r="IP12" i="12"/>
  <c r="IP13" i="12"/>
  <c r="IL13" i="12"/>
  <c r="IM8" i="12"/>
  <c r="IN8" i="12" s="1"/>
  <c r="IL12" i="12"/>
  <c r="IB13" i="12"/>
  <c r="IB12" i="12"/>
  <c r="II12" i="12"/>
  <c r="II13" i="12"/>
  <c r="CK6" i="12"/>
  <c r="CK4" i="12"/>
  <c r="CL1" i="12"/>
  <c r="IQ13" i="12" l="1"/>
  <c r="IR8" i="12"/>
  <c r="IQ12" i="12"/>
  <c r="IF12" i="12"/>
  <c r="IF13" i="12"/>
  <c r="IM13" i="12"/>
  <c r="IM12" i="12"/>
  <c r="CL4" i="12"/>
  <c r="CM1" i="12"/>
  <c r="CL6" i="12"/>
  <c r="IS8" i="12" l="1"/>
  <c r="IR12" i="12"/>
  <c r="IR13" i="12"/>
  <c r="IY8" i="12"/>
  <c r="IJ12" i="12"/>
  <c r="IJ13" i="12"/>
  <c r="CM6" i="12"/>
  <c r="CM5" i="12"/>
  <c r="CN1" i="12"/>
  <c r="IS13" i="12" l="1"/>
  <c r="IT8" i="12"/>
  <c r="IS12" i="12"/>
  <c r="IY13" i="12"/>
  <c r="IY11" i="12"/>
  <c r="IZ8" i="12"/>
  <c r="IY12" i="12"/>
  <c r="JC8" i="12"/>
  <c r="IZ11" i="12"/>
  <c r="IN13" i="12"/>
  <c r="IN12" i="12"/>
  <c r="CO1" i="12"/>
  <c r="CN6" i="12"/>
  <c r="CN4" i="12"/>
  <c r="IT13" i="12" l="1"/>
  <c r="IU8" i="12"/>
  <c r="IT12" i="12"/>
  <c r="JC13" i="12"/>
  <c r="JC12" i="12"/>
  <c r="JG8" i="12"/>
  <c r="JD8" i="12"/>
  <c r="JD11" i="12"/>
  <c r="JC11" i="12"/>
  <c r="IZ12" i="12"/>
  <c r="IZ13" i="12"/>
  <c r="JA8" i="12"/>
  <c r="JB8" i="12" s="1"/>
  <c r="CO4" i="12"/>
  <c r="CP1" i="12"/>
  <c r="CO6" i="12"/>
  <c r="IU13" i="12" l="1"/>
  <c r="IU12" i="12"/>
  <c r="IV8" i="12"/>
  <c r="JA13" i="12"/>
  <c r="JA12" i="12"/>
  <c r="JD13" i="12"/>
  <c r="JD12" i="12"/>
  <c r="JE8" i="12"/>
  <c r="JF8" i="12" s="1"/>
  <c r="JK8" i="12"/>
  <c r="JG11" i="12"/>
  <c r="JG12" i="12"/>
  <c r="JH8" i="12"/>
  <c r="JG13" i="12"/>
  <c r="JH11" i="12"/>
  <c r="CQ1" i="12"/>
  <c r="CP6" i="12"/>
  <c r="CP5" i="12"/>
  <c r="IV13" i="12" l="1"/>
  <c r="IV12" i="12"/>
  <c r="IW8" i="12"/>
  <c r="JI8" i="12"/>
  <c r="JJ8" i="12" s="1"/>
  <c r="JH12" i="12"/>
  <c r="JH13" i="12"/>
  <c r="JL8" i="12"/>
  <c r="JK12" i="12"/>
  <c r="JK11" i="12"/>
  <c r="JK13" i="12"/>
  <c r="JO8" i="12"/>
  <c r="JL11" i="12"/>
  <c r="JE13" i="12"/>
  <c r="JE12" i="12"/>
  <c r="CQ6" i="12"/>
  <c r="CR1" i="12"/>
  <c r="CQ4" i="12"/>
  <c r="IW13" i="12" l="1"/>
  <c r="IX8" i="12"/>
  <c r="IW12" i="12"/>
  <c r="JB13" i="12"/>
  <c r="JB12" i="12"/>
  <c r="JO13" i="12"/>
  <c r="JO12" i="12"/>
  <c r="JP11" i="12"/>
  <c r="JO11" i="12"/>
  <c r="JS8" i="12"/>
  <c r="JP8" i="12"/>
  <c r="JM8" i="12"/>
  <c r="JN8" i="12" s="1"/>
  <c r="JL12" i="12"/>
  <c r="JL13" i="12"/>
  <c r="JI13" i="12"/>
  <c r="JI12" i="12"/>
  <c r="CR5" i="12"/>
  <c r="CS1" i="12"/>
  <c r="CR6" i="12"/>
  <c r="IX13" i="12" l="1"/>
  <c r="IX12" i="12"/>
  <c r="JM12" i="12"/>
  <c r="JM13" i="12"/>
  <c r="JP12" i="12"/>
  <c r="JP13" i="12"/>
  <c r="JQ8" i="12"/>
  <c r="JR8" i="12" s="1"/>
  <c r="JS13" i="12"/>
  <c r="JS11" i="12"/>
  <c r="JS12" i="12"/>
  <c r="JT11" i="12"/>
  <c r="JW8" i="12"/>
  <c r="JT8" i="12"/>
  <c r="JF13" i="12"/>
  <c r="JF12" i="12"/>
  <c r="CT1" i="12"/>
  <c r="CS6" i="12"/>
  <c r="CS4" i="12"/>
  <c r="JQ13" i="12" l="1"/>
  <c r="JQ12" i="12"/>
  <c r="JT13" i="12"/>
  <c r="JU8" i="12"/>
  <c r="JV8" i="12" s="1"/>
  <c r="JT12" i="12"/>
  <c r="KA8" i="12"/>
  <c r="JW12" i="12"/>
  <c r="JW13" i="12"/>
  <c r="JX11" i="12"/>
  <c r="JW11" i="12"/>
  <c r="JX8" i="12"/>
  <c r="JJ12" i="12"/>
  <c r="JJ13" i="12"/>
  <c r="CT5" i="12"/>
  <c r="CU1" i="12"/>
  <c r="CT6" i="12"/>
  <c r="JN12" i="12" l="1"/>
  <c r="JN13" i="12"/>
  <c r="KB8" i="12"/>
  <c r="KA12" i="12"/>
  <c r="KB11" i="12"/>
  <c r="KA11" i="12"/>
  <c r="KE8" i="12"/>
  <c r="KA13" i="12"/>
  <c r="JU13" i="12"/>
  <c r="JU12" i="12"/>
  <c r="JY8" i="12"/>
  <c r="JZ8" i="12" s="1"/>
  <c r="JX12" i="12"/>
  <c r="JX13" i="12"/>
  <c r="CU4" i="12"/>
  <c r="CU6" i="12"/>
  <c r="CV1" i="12"/>
  <c r="JR13" i="12" l="1"/>
  <c r="JR12" i="12"/>
  <c r="JY12" i="12"/>
  <c r="JY13" i="12"/>
  <c r="KF11" i="12"/>
  <c r="KE11" i="12"/>
  <c r="KI8" i="12"/>
  <c r="KM8" i="12" s="1"/>
  <c r="KE12" i="12"/>
  <c r="KE13" i="12"/>
  <c r="KF8" i="12"/>
  <c r="KC8" i="12"/>
  <c r="KD8" i="12" s="1"/>
  <c r="KB12" i="12"/>
  <c r="KB13" i="12"/>
  <c r="CV6" i="12"/>
  <c r="CV5" i="12"/>
  <c r="CW1" i="12"/>
  <c r="KM11" i="12" l="1"/>
  <c r="KN8" i="12"/>
  <c r="KM13" i="12"/>
  <c r="KM12" i="12"/>
  <c r="KF13" i="12"/>
  <c r="KF12" i="12"/>
  <c r="KG8" i="12"/>
  <c r="KH8" i="12" s="1"/>
  <c r="KJ11" i="12"/>
  <c r="KI11" i="12"/>
  <c r="KI13" i="12"/>
  <c r="KJ8" i="12"/>
  <c r="KI12" i="12"/>
  <c r="JV13" i="12"/>
  <c r="JV12" i="12"/>
  <c r="KC12" i="12"/>
  <c r="KC13" i="12"/>
  <c r="CW4" i="12"/>
  <c r="CW6" i="12"/>
  <c r="KN13" i="12" l="1"/>
  <c r="KO8" i="12"/>
  <c r="KN12" i="12"/>
  <c r="JZ12" i="12"/>
  <c r="JZ13" i="12"/>
  <c r="KJ13" i="12"/>
  <c r="KJ12" i="12"/>
  <c r="KK8" i="12"/>
  <c r="KL8" i="12" s="1"/>
  <c r="KG12" i="12"/>
  <c r="KG13" i="12"/>
  <c r="KP8" i="12" l="1"/>
  <c r="KO13" i="12"/>
  <c r="KO12" i="12"/>
  <c r="KD12" i="12"/>
  <c r="KD13" i="12"/>
  <c r="KK13" i="12"/>
  <c r="KK12" i="12"/>
  <c r="KQ8" i="12" l="1"/>
  <c r="KP13" i="12"/>
  <c r="KP12" i="12"/>
  <c r="KW8" i="12"/>
  <c r="KH13" i="12"/>
  <c r="KH12" i="12"/>
  <c r="KQ12" i="12" l="1"/>
  <c r="KQ13" i="12"/>
  <c r="KR8" i="12"/>
  <c r="KW13" i="12"/>
  <c r="LA8" i="12"/>
  <c r="KW12" i="12"/>
  <c r="KX11" i="12"/>
  <c r="KW11" i="12"/>
  <c r="KX8" i="12"/>
  <c r="KL13" i="12"/>
  <c r="KL12" i="12"/>
  <c r="KS8" i="12" l="1"/>
  <c r="KR12" i="12"/>
  <c r="KR13" i="12"/>
  <c r="KY8" i="12"/>
  <c r="KZ8" i="12" s="1"/>
  <c r="KX13" i="12"/>
  <c r="KX12" i="12"/>
  <c r="LB8" i="12"/>
  <c r="LA11" i="12"/>
  <c r="LE8" i="12"/>
  <c r="LA12" i="12"/>
  <c r="LB11" i="12"/>
  <c r="LA13" i="12"/>
  <c r="KT8" i="12" l="1"/>
  <c r="KS13" i="12"/>
  <c r="KS12" i="12"/>
  <c r="LE13" i="12"/>
  <c r="LE12" i="12"/>
  <c r="LF11" i="12"/>
  <c r="LI8" i="12"/>
  <c r="LF8" i="12"/>
  <c r="LE11" i="12"/>
  <c r="LB12" i="12"/>
  <c r="LC8" i="12"/>
  <c r="LD8" i="12" s="1"/>
  <c r="LB13" i="12"/>
  <c r="KY13" i="12"/>
  <c r="KY12" i="12"/>
  <c r="KU8" i="12" l="1"/>
  <c r="KT13" i="12"/>
  <c r="KT12" i="12"/>
  <c r="LC12" i="12"/>
  <c r="LC13" i="12"/>
  <c r="LG8" i="12"/>
  <c r="LH8" i="12" s="1"/>
  <c r="LF12" i="12"/>
  <c r="LF13" i="12"/>
  <c r="LJ11" i="12"/>
  <c r="LI11" i="12"/>
  <c r="LJ8" i="12"/>
  <c r="LI13" i="12"/>
  <c r="LM8" i="12"/>
  <c r="LI12" i="12"/>
  <c r="KU13" i="12" l="1"/>
  <c r="KV8" i="12"/>
  <c r="KU12" i="12"/>
  <c r="LM11" i="12"/>
  <c r="LN8" i="12"/>
  <c r="LM13" i="12"/>
  <c r="LM12" i="12"/>
  <c r="LQ8" i="12"/>
  <c r="LN11" i="12"/>
  <c r="LJ13" i="12"/>
  <c r="LK8" i="12"/>
  <c r="LL8" i="12" s="1"/>
  <c r="LJ12" i="12"/>
  <c r="LG12" i="12"/>
  <c r="LG13" i="12"/>
  <c r="KZ12" i="12"/>
  <c r="KZ13" i="12"/>
  <c r="KV13" i="12" l="1"/>
  <c r="KV12" i="12"/>
  <c r="LD13" i="12"/>
  <c r="LD12" i="12"/>
  <c r="LR11" i="12"/>
  <c r="LR8" i="12"/>
  <c r="LQ13" i="12"/>
  <c r="LQ11" i="12"/>
  <c r="LQ12" i="12"/>
  <c r="LU8" i="12"/>
  <c r="LK13" i="12"/>
  <c r="LK12" i="12"/>
  <c r="LN13" i="12"/>
  <c r="LO8" i="12"/>
  <c r="LP8" i="12" s="1"/>
  <c r="LN12" i="12"/>
  <c r="LH13" i="12" l="1"/>
  <c r="LH12" i="12"/>
  <c r="LS8" i="12"/>
  <c r="LT8" i="12" s="1"/>
  <c r="LR12" i="12"/>
  <c r="LR13" i="12"/>
  <c r="LO12" i="12"/>
  <c r="LO13" i="12"/>
  <c r="LV8" i="12"/>
  <c r="LV11" i="12"/>
  <c r="LU11" i="12"/>
  <c r="LU13" i="12"/>
  <c r="LY8" i="12"/>
  <c r="LU12" i="12"/>
  <c r="LL12" i="12" l="1"/>
  <c r="LL13" i="12"/>
  <c r="LY11" i="12"/>
  <c r="LY13" i="12"/>
  <c r="MC8" i="12"/>
  <c r="LZ8" i="12"/>
  <c r="LY12" i="12"/>
  <c r="LZ11" i="12"/>
  <c r="LW8" i="12"/>
  <c r="LX8" i="12" s="1"/>
  <c r="LV12" i="12"/>
  <c r="LV13" i="12"/>
  <c r="LS12" i="12"/>
  <c r="LS13" i="12"/>
  <c r="LP13" i="12" l="1"/>
  <c r="LP12" i="12"/>
  <c r="LW12" i="12"/>
  <c r="LW13" i="12"/>
  <c r="LZ13" i="12"/>
  <c r="MA8" i="12"/>
  <c r="MB8" i="12" s="1"/>
  <c r="LZ12" i="12"/>
  <c r="MG8" i="12"/>
  <c r="MK8" i="12" s="1"/>
  <c r="MD8" i="12"/>
  <c r="MD11" i="12"/>
  <c r="MC11" i="12"/>
  <c r="MC13" i="12"/>
  <c r="MC12" i="12"/>
  <c r="MK11" i="12" l="1"/>
  <c r="MK13" i="12"/>
  <c r="MK12" i="12"/>
  <c r="ML8" i="12"/>
  <c r="MH11" i="12"/>
  <c r="MG11" i="12"/>
  <c r="MH8" i="12"/>
  <c r="MG13" i="12"/>
  <c r="MG12" i="12"/>
  <c r="MA13" i="12"/>
  <c r="MA12" i="12"/>
  <c r="MD12" i="12"/>
  <c r="MD13" i="12"/>
  <c r="ME8" i="12"/>
  <c r="MF8" i="12" s="1"/>
  <c r="LT13" i="12"/>
  <c r="LT12" i="12"/>
  <c r="ML13" i="12" l="1"/>
  <c r="MM8" i="12"/>
  <c r="ML12" i="12"/>
  <c r="LX12" i="12"/>
  <c r="LX13" i="12"/>
  <c r="ME13" i="12"/>
  <c r="ME12" i="12"/>
  <c r="MI8" i="12"/>
  <c r="MJ8" i="12" s="1"/>
  <c r="MH12" i="12"/>
  <c r="MH13" i="12"/>
  <c r="MM13" i="12" l="1"/>
  <c r="MN8" i="12"/>
  <c r="MM12" i="12"/>
  <c r="MI12" i="12"/>
  <c r="MI13" i="12"/>
  <c r="MB12" i="12"/>
  <c r="MB13" i="12"/>
  <c r="MN13" i="12" l="1"/>
  <c r="MN12" i="12"/>
  <c r="MO8" i="12"/>
  <c r="MU8" i="12"/>
  <c r="MF13" i="12"/>
  <c r="MF12" i="12"/>
  <c r="MP8" i="12" l="1"/>
  <c r="MO12" i="12"/>
  <c r="MO13" i="12"/>
  <c r="MU11" i="12"/>
  <c r="MU13" i="12"/>
  <c r="MY8" i="12"/>
  <c r="MV8" i="12"/>
  <c r="MV11" i="12"/>
  <c r="MU12" i="12"/>
  <c r="MJ13" i="12"/>
  <c r="MJ12" i="12"/>
  <c r="MP13" i="12" l="1"/>
  <c r="MQ8" i="12"/>
  <c r="MP12" i="12"/>
  <c r="MV12" i="12"/>
  <c r="MV13" i="12"/>
  <c r="MW8" i="12"/>
  <c r="MX8" i="12" s="1"/>
  <c r="MY13" i="12"/>
  <c r="MY12" i="12"/>
  <c r="MZ11" i="12"/>
  <c r="NC8" i="12"/>
  <c r="MZ8" i="12"/>
  <c r="MY11" i="12"/>
  <c r="MR8" i="12" l="1"/>
  <c r="MQ13" i="12"/>
  <c r="MQ12" i="12"/>
  <c r="MW13" i="12"/>
  <c r="MW12" i="12"/>
  <c r="MZ13" i="12"/>
  <c r="MZ12" i="12"/>
  <c r="NA8" i="12"/>
  <c r="NB8" i="12" s="1"/>
  <c r="NG8" i="12"/>
  <c r="ND8" i="12"/>
  <c r="NC11" i="12"/>
  <c r="NC13" i="12"/>
  <c r="NC12" i="12"/>
  <c r="ND11" i="12"/>
  <c r="MR13" i="12" l="1"/>
  <c r="MS8" i="12"/>
  <c r="MR12" i="12"/>
  <c r="NE8" i="12"/>
  <c r="NF8" i="12" s="1"/>
  <c r="ND12" i="12"/>
  <c r="ND13" i="12"/>
  <c r="NA13" i="12"/>
  <c r="NA12" i="12"/>
  <c r="NH8" i="12"/>
  <c r="NG12" i="12"/>
  <c r="NG13" i="12"/>
  <c r="NH11" i="12"/>
  <c r="NG11" i="12"/>
  <c r="NK8" i="12"/>
  <c r="MS13" i="12" l="1"/>
  <c r="MS12" i="12"/>
  <c r="MT8" i="12"/>
  <c r="NI8" i="12"/>
  <c r="NJ8" i="12" s="1"/>
  <c r="NH12" i="12"/>
  <c r="NH13" i="12"/>
  <c r="MX13" i="12"/>
  <c r="MX12" i="12"/>
  <c r="NO8" i="12"/>
  <c r="NK13" i="12"/>
  <c r="NK12" i="12"/>
  <c r="NL11" i="12"/>
  <c r="NK11" i="12"/>
  <c r="NL8" i="12"/>
  <c r="NE12" i="12"/>
  <c r="NE13" i="12"/>
  <c r="MT13" i="12" l="1"/>
  <c r="MT12" i="12"/>
  <c r="NB13" i="12"/>
  <c r="NB12" i="12"/>
  <c r="NL13" i="12"/>
  <c r="NM8" i="12"/>
  <c r="NN8" i="12" s="1"/>
  <c r="NL12" i="12"/>
  <c r="NO13" i="12"/>
  <c r="NP11" i="12"/>
  <c r="NS8" i="12"/>
  <c r="NO11" i="12"/>
  <c r="NP8" i="12"/>
  <c r="NO12" i="12"/>
  <c r="NI12" i="12"/>
  <c r="NI13" i="12"/>
  <c r="NW8" i="12" l="1"/>
  <c r="NS13" i="12"/>
  <c r="NT11" i="12"/>
  <c r="NS11" i="12"/>
  <c r="NT8" i="12"/>
  <c r="NS12" i="12"/>
  <c r="NP13" i="12"/>
  <c r="NP12" i="12"/>
  <c r="NQ8" i="12"/>
  <c r="NR8" i="12" s="1"/>
  <c r="NM12" i="12"/>
  <c r="NM13" i="12"/>
  <c r="NF12" i="12"/>
  <c r="NF13" i="12"/>
  <c r="NQ13" i="12" l="1"/>
  <c r="NQ12" i="12"/>
  <c r="NJ12" i="12"/>
  <c r="NJ13" i="12"/>
  <c r="NU8" i="12"/>
  <c r="NV8" i="12" s="1"/>
  <c r="NT12" i="12"/>
  <c r="NT13" i="12"/>
  <c r="NX8" i="12"/>
  <c r="NW12" i="12"/>
  <c r="NX11" i="12"/>
  <c r="NW11" i="12"/>
  <c r="NW13" i="12"/>
  <c r="OA8" i="12"/>
  <c r="OB11" i="12" l="1"/>
  <c r="OA11" i="12"/>
  <c r="OA13" i="12"/>
  <c r="OB8" i="12"/>
  <c r="OE8" i="12"/>
  <c r="OI8" i="12" s="1"/>
  <c r="OA12" i="12"/>
  <c r="NN13" i="12"/>
  <c r="NN12" i="12"/>
  <c r="NY8" i="12"/>
  <c r="NZ8" i="12" s="1"/>
  <c r="NX12" i="12"/>
  <c r="NX13" i="12"/>
  <c r="NU12" i="12"/>
  <c r="NU13" i="12"/>
  <c r="OI11" i="12" l="1"/>
  <c r="OJ8" i="12"/>
  <c r="OI13" i="12"/>
  <c r="OI12" i="12"/>
  <c r="NY12" i="12"/>
  <c r="NY13" i="12"/>
  <c r="NR13" i="12"/>
  <c r="NR12" i="12"/>
  <c r="OF11" i="12"/>
  <c r="OE11" i="12"/>
  <c r="OF8" i="12"/>
  <c r="OE13" i="12"/>
  <c r="OE12" i="12"/>
  <c r="OB13" i="12"/>
  <c r="OC8" i="12"/>
  <c r="OD8" i="12" s="1"/>
  <c r="OB12" i="12"/>
  <c r="OK8" i="12" l="1"/>
  <c r="OJ12" i="12"/>
  <c r="OJ13" i="12"/>
  <c r="OC12" i="12"/>
  <c r="OC13" i="12"/>
  <c r="OF13" i="12"/>
  <c r="OF12" i="12"/>
  <c r="OG8" i="12"/>
  <c r="OH8" i="12" s="1"/>
  <c r="NV12" i="12"/>
  <c r="NV13" i="12"/>
  <c r="OL8" i="12" l="1"/>
  <c r="OK13" i="12"/>
  <c r="OK12" i="12"/>
  <c r="OG13" i="12"/>
  <c r="OG12" i="12"/>
  <c r="NZ12" i="12"/>
  <c r="NZ13" i="12"/>
  <c r="OL13" i="12" l="1"/>
  <c r="OL12" i="12"/>
  <c r="OM8" i="12"/>
  <c r="OD13" i="12"/>
  <c r="OD12" i="12"/>
  <c r="OS8" i="12"/>
  <c r="OM13" i="12" l="1"/>
  <c r="ON8" i="12"/>
  <c r="OM12" i="12"/>
  <c r="OW8" i="12"/>
  <c r="OS12" i="12"/>
  <c r="OS13" i="12"/>
  <c r="OT8" i="12"/>
  <c r="OT11" i="12"/>
  <c r="OS11" i="12"/>
  <c r="OH13" i="12"/>
  <c r="OH12" i="12"/>
  <c r="OO8" i="12" l="1"/>
  <c r="ON13" i="12"/>
  <c r="ON12" i="12"/>
  <c r="OT12" i="12"/>
  <c r="OT13" i="12"/>
  <c r="OU8" i="12"/>
  <c r="OV8" i="12" s="1"/>
  <c r="OW13" i="12"/>
  <c r="OX11" i="12"/>
  <c r="PA8" i="12"/>
  <c r="OW12" i="12"/>
  <c r="OX8" i="12"/>
  <c r="OW11" i="12"/>
  <c r="OO12" i="12" l="1"/>
  <c r="OO13" i="12"/>
  <c r="OP8" i="12"/>
  <c r="PE8" i="12"/>
  <c r="PB11" i="12"/>
  <c r="PB8" i="12"/>
  <c r="PA13" i="12"/>
  <c r="PA12" i="12"/>
  <c r="PA11" i="12"/>
  <c r="OX12" i="12"/>
  <c r="OX13" i="12"/>
  <c r="OY8" i="12"/>
  <c r="OZ8" i="12" s="1"/>
  <c r="OU13" i="12"/>
  <c r="OU12" i="12"/>
  <c r="OP12" i="12" l="1"/>
  <c r="OP13" i="12"/>
  <c r="OQ8" i="12"/>
  <c r="OY13" i="12"/>
  <c r="OY12" i="12"/>
  <c r="PC8" i="12"/>
  <c r="PD8" i="12" s="1"/>
  <c r="PB12" i="12"/>
  <c r="PB13" i="12"/>
  <c r="PF8" i="12"/>
  <c r="PE12" i="12"/>
  <c r="PE13" i="12"/>
  <c r="PE11" i="12"/>
  <c r="PI8" i="12"/>
  <c r="PF11" i="12"/>
  <c r="OQ13" i="12" l="1"/>
  <c r="OR8" i="12"/>
  <c r="OQ12" i="12"/>
  <c r="PM8" i="12"/>
  <c r="PJ8" i="12"/>
  <c r="PI13" i="12"/>
  <c r="PJ11" i="12"/>
  <c r="PI11" i="12"/>
  <c r="PI12" i="12"/>
  <c r="PG8" i="12"/>
  <c r="PH8" i="12" s="1"/>
  <c r="PF12" i="12"/>
  <c r="PF13" i="12"/>
  <c r="PC12" i="12"/>
  <c r="PC13" i="12"/>
  <c r="OV13" i="12"/>
  <c r="OV12" i="12"/>
  <c r="OR13" i="12" l="1"/>
  <c r="OR12" i="12"/>
  <c r="PG12" i="12"/>
  <c r="PG13" i="12"/>
  <c r="OZ13" i="12"/>
  <c r="OZ12" i="12"/>
  <c r="PJ13" i="12"/>
  <c r="PK8" i="12"/>
  <c r="PL8" i="12" s="1"/>
  <c r="PJ12" i="12"/>
  <c r="PQ8" i="12"/>
  <c r="PM13" i="12"/>
  <c r="PN11" i="12"/>
  <c r="PM11" i="12"/>
  <c r="PN8" i="12"/>
  <c r="PM12" i="12"/>
  <c r="PN13" i="12" l="1"/>
  <c r="PO8" i="12"/>
  <c r="PP8" i="12" s="1"/>
  <c r="PN12" i="12"/>
  <c r="PR11" i="12"/>
  <c r="PQ11" i="12"/>
  <c r="PR8" i="12"/>
  <c r="PU8" i="12"/>
  <c r="PQ12" i="12"/>
  <c r="PQ13" i="12"/>
  <c r="PK13" i="12"/>
  <c r="PK12" i="12"/>
  <c r="PD12" i="12"/>
  <c r="PD13" i="12"/>
  <c r="PU12" i="12" l="1"/>
  <c r="PV11" i="12"/>
  <c r="PV8" i="12"/>
  <c r="PU11" i="12"/>
  <c r="PY8" i="12"/>
  <c r="PU13" i="12"/>
  <c r="PS8" i="12"/>
  <c r="PT8" i="12" s="1"/>
  <c r="PR12" i="12"/>
  <c r="PR13" i="12"/>
  <c r="PO13" i="12"/>
  <c r="PO12" i="12"/>
  <c r="PH12" i="12"/>
  <c r="PH13" i="12"/>
  <c r="PW8" i="12" l="1"/>
  <c r="PX8" i="12" s="1"/>
  <c r="PV13" i="12"/>
  <c r="PV12" i="12"/>
  <c r="PZ11" i="12"/>
  <c r="PY11" i="12"/>
  <c r="PZ8" i="12"/>
  <c r="PY12" i="12"/>
  <c r="PY13" i="12"/>
  <c r="QC8" i="12"/>
  <c r="QG8" i="12" s="1"/>
  <c r="PS12" i="12"/>
  <c r="PS13" i="12"/>
  <c r="PL13" i="12"/>
  <c r="PL12" i="12"/>
  <c r="QG11" i="12" l="1"/>
  <c r="QH8" i="12"/>
  <c r="QG13" i="12"/>
  <c r="QG12" i="12"/>
  <c r="QD11" i="12"/>
  <c r="QC11" i="12"/>
  <c r="QC13" i="12"/>
  <c r="QD8" i="12"/>
  <c r="QC12" i="12"/>
  <c r="PP13" i="12"/>
  <c r="PP12" i="12"/>
  <c r="QA8" i="12"/>
  <c r="QB8" i="12" s="1"/>
  <c r="PZ13" i="12"/>
  <c r="PZ12" i="12"/>
  <c r="PW12" i="12"/>
  <c r="PW13" i="12"/>
  <c r="QI8" i="12" l="1"/>
  <c r="QH13" i="12"/>
  <c r="QH12" i="12"/>
  <c r="QD13" i="12"/>
  <c r="QD12" i="12"/>
  <c r="QE8" i="12"/>
  <c r="QF8" i="12" s="1"/>
  <c r="PT12" i="12"/>
  <c r="PT13" i="12"/>
  <c r="QA13" i="12"/>
  <c r="QA12" i="12"/>
  <c r="QJ8" i="12" l="1"/>
  <c r="QI13" i="12"/>
  <c r="QI12" i="12"/>
  <c r="QE13" i="12"/>
  <c r="QE12" i="12"/>
  <c r="PX12" i="12"/>
  <c r="PX13" i="12"/>
  <c r="QK8" i="12" l="1"/>
  <c r="QJ12" i="12"/>
  <c r="QJ13" i="12"/>
  <c r="QB13" i="12"/>
  <c r="QB12" i="12"/>
  <c r="QQ8" i="12"/>
  <c r="QL8" i="12" l="1"/>
  <c r="QK13" i="12"/>
  <c r="QK12" i="12"/>
  <c r="QQ13" i="12"/>
  <c r="QU8" i="12"/>
  <c r="QR8" i="12"/>
  <c r="QR11" i="12"/>
  <c r="QQ12" i="12"/>
  <c r="QQ11" i="12"/>
  <c r="QF13" i="12"/>
  <c r="QF12" i="12"/>
  <c r="QL12" i="12" l="1"/>
  <c r="QL13" i="12"/>
  <c r="QM8" i="12"/>
  <c r="QS8" i="12"/>
  <c r="QT8" i="12" s="1"/>
  <c r="QR13" i="12"/>
  <c r="QR12" i="12"/>
  <c r="QV8" i="12"/>
  <c r="QU12" i="12"/>
  <c r="QU11" i="12"/>
  <c r="QV11" i="12"/>
  <c r="QU13" i="12"/>
  <c r="QY8" i="12"/>
  <c r="QM13" i="12" l="1"/>
  <c r="QN8" i="12"/>
  <c r="QM12" i="12"/>
  <c r="QZ8" i="12"/>
  <c r="RC8" i="12"/>
  <c r="QY12" i="12"/>
  <c r="QZ11" i="12"/>
  <c r="QY11" i="12"/>
  <c r="QY13" i="12"/>
  <c r="QV12" i="12"/>
  <c r="QV13" i="12"/>
  <c r="QW8" i="12"/>
  <c r="QX8" i="12" s="1"/>
  <c r="QS12" i="12"/>
  <c r="QS13" i="12"/>
  <c r="QN12" i="12" l="1"/>
  <c r="QN13" i="12"/>
  <c r="QO8" i="12"/>
  <c r="QW13" i="12"/>
  <c r="QW12" i="12"/>
  <c r="RD8" i="12"/>
  <c r="RC12" i="12"/>
  <c r="RC13" i="12"/>
  <c r="RD11" i="12"/>
  <c r="RC11" i="12"/>
  <c r="RG8" i="12"/>
  <c r="RA8" i="12"/>
  <c r="RB8" i="12" s="1"/>
  <c r="QZ12" i="12"/>
  <c r="QZ13" i="12"/>
  <c r="QO13" i="12" l="1"/>
  <c r="QP8" i="12"/>
  <c r="QO12" i="12"/>
  <c r="RE8" i="12"/>
  <c r="RF8" i="12" s="1"/>
  <c r="RD12" i="12"/>
  <c r="RD13" i="12"/>
  <c r="RA12" i="12"/>
  <c r="RA13" i="12"/>
  <c r="RH11" i="12"/>
  <c r="RG11" i="12"/>
  <c r="RH8" i="12"/>
  <c r="RK8" i="12"/>
  <c r="RG13" i="12"/>
  <c r="RG12" i="12"/>
  <c r="QT13" i="12"/>
  <c r="QT12" i="12"/>
  <c r="QP13" i="12" l="1"/>
  <c r="QP12" i="12"/>
  <c r="QX13" i="12"/>
  <c r="QX12" i="12"/>
  <c r="RI8" i="12"/>
  <c r="RJ8" i="12" s="1"/>
  <c r="RH13" i="12"/>
  <c r="RH12" i="12"/>
  <c r="RK12" i="12"/>
  <c r="RK13" i="12"/>
  <c r="RL8" i="12"/>
  <c r="RK11" i="12"/>
  <c r="RL11" i="12"/>
  <c r="RO8" i="12"/>
  <c r="RE12" i="12"/>
  <c r="RE13" i="12"/>
  <c r="RS8" i="12" l="1"/>
  <c r="RP11" i="12"/>
  <c r="RO12" i="12"/>
  <c r="RP8" i="12"/>
  <c r="RO11" i="12"/>
  <c r="RO13" i="12"/>
  <c r="RM8" i="12"/>
  <c r="RN8" i="12" s="1"/>
  <c r="RL12" i="12"/>
  <c r="RL13" i="12"/>
  <c r="RB12" i="12"/>
  <c r="RB13" i="12"/>
  <c r="RI12" i="12"/>
  <c r="RI13" i="12"/>
  <c r="RM13" i="12" l="1"/>
  <c r="RM12" i="12"/>
  <c r="RF12" i="12"/>
  <c r="RF13" i="12"/>
  <c r="RQ8" i="12"/>
  <c r="RR8" i="12" s="1"/>
  <c r="RP12" i="12"/>
  <c r="RP13" i="12"/>
  <c r="RT8" i="12"/>
  <c r="RS11" i="12"/>
  <c r="RS13" i="12"/>
  <c r="RS12" i="12"/>
  <c r="RT11" i="12"/>
  <c r="RW8" i="12"/>
  <c r="RQ12" i="12" l="1"/>
  <c r="RQ13" i="12"/>
  <c r="RX11" i="12"/>
  <c r="SA8" i="12"/>
  <c r="SE8" i="12" s="1"/>
  <c r="RX8" i="12"/>
  <c r="RW11" i="12"/>
  <c r="RW13" i="12"/>
  <c r="RW12" i="12"/>
  <c r="RT13" i="12"/>
  <c r="RU8" i="12"/>
  <c r="RV8" i="12" s="1"/>
  <c r="RT12" i="12"/>
  <c r="RJ13" i="12"/>
  <c r="RJ12" i="12"/>
  <c r="SE11" i="12" l="1"/>
  <c r="SF8" i="12"/>
  <c r="SE13" i="12"/>
  <c r="SE12" i="12"/>
  <c r="SB11" i="12"/>
  <c r="SA11" i="12"/>
  <c r="SB8" i="12"/>
  <c r="SA13" i="12"/>
  <c r="SA12" i="12"/>
  <c r="RU12" i="12"/>
  <c r="RU13" i="12"/>
  <c r="RY8" i="12"/>
  <c r="RZ8" i="12" s="1"/>
  <c r="RX13" i="12"/>
  <c r="RX12" i="12"/>
  <c r="RN13" i="12"/>
  <c r="RN12" i="12"/>
  <c r="SG8" i="12" l="1"/>
  <c r="SF13" i="12"/>
  <c r="SF12" i="12"/>
  <c r="RR12" i="12"/>
  <c r="RR13" i="12"/>
  <c r="RY12" i="12"/>
  <c r="RY13" i="12"/>
  <c r="SB13" i="12"/>
  <c r="SB12" i="12"/>
  <c r="SC8" i="12"/>
  <c r="SD8" i="12" s="1"/>
  <c r="SH8" i="12" l="1"/>
  <c r="SG13" i="12"/>
  <c r="SG12" i="12"/>
  <c r="RV12" i="12"/>
  <c r="RV13" i="12"/>
  <c r="SC13" i="12"/>
  <c r="SC12" i="12"/>
  <c r="SH13" i="12" l="1"/>
  <c r="SI8" i="12"/>
  <c r="SH12" i="12"/>
  <c r="RZ13" i="12"/>
  <c r="RZ12" i="12"/>
  <c r="SO8" i="12"/>
  <c r="SI12" i="12" l="1"/>
  <c r="SI13" i="12"/>
  <c r="SJ8" i="12"/>
  <c r="SS8" i="12"/>
  <c r="SO13" i="12"/>
  <c r="SP8" i="12"/>
  <c r="SP11" i="12"/>
  <c r="SO12" i="12"/>
  <c r="SO11" i="12"/>
  <c r="SD13" i="12"/>
  <c r="SD12" i="12"/>
  <c r="SJ12" i="12" l="1"/>
  <c r="SJ13" i="12"/>
  <c r="SK8" i="12"/>
  <c r="SQ8" i="12"/>
  <c r="SR8" i="12" s="1"/>
  <c r="SP13" i="12"/>
  <c r="SP12" i="12"/>
  <c r="ST8" i="12"/>
  <c r="SS12" i="12"/>
  <c r="ST11" i="12"/>
  <c r="SS13" i="12"/>
  <c r="SW8" i="12"/>
  <c r="SS11" i="12"/>
  <c r="SK13" i="12" l="1"/>
  <c r="SL8" i="12"/>
  <c r="SK12" i="12"/>
  <c r="TA8" i="12"/>
  <c r="SW11" i="12"/>
  <c r="SX8" i="12"/>
  <c r="SW12" i="12"/>
  <c r="SX11" i="12"/>
  <c r="SW13" i="12"/>
  <c r="ST13" i="12"/>
  <c r="SU8" i="12"/>
  <c r="SV8" i="12" s="1"/>
  <c r="ST12" i="12"/>
  <c r="SQ13" i="12"/>
  <c r="SQ12" i="12"/>
  <c r="SL13" i="12" l="1"/>
  <c r="SM8" i="12"/>
  <c r="SL12" i="12"/>
  <c r="SU13" i="12"/>
  <c r="SU12" i="12"/>
  <c r="SY8" i="12"/>
  <c r="SZ8" i="12" s="1"/>
  <c r="SX12" i="12"/>
  <c r="SX13" i="12"/>
  <c r="TB11" i="12"/>
  <c r="TB8" i="12"/>
  <c r="TA13" i="12"/>
  <c r="TA12" i="12"/>
  <c r="TA11" i="12"/>
  <c r="TE8" i="12"/>
  <c r="SM13" i="12" l="1"/>
  <c r="SM12" i="12"/>
  <c r="SN8" i="12"/>
  <c r="TE11" i="12"/>
  <c r="TE13" i="12"/>
  <c r="TI8" i="12"/>
  <c r="TF11" i="12"/>
  <c r="TF8" i="12"/>
  <c r="TE12" i="12"/>
  <c r="TC8" i="12"/>
  <c r="TD8" i="12" s="1"/>
  <c r="TB12" i="12"/>
  <c r="TB13" i="12"/>
  <c r="SY12" i="12"/>
  <c r="SY13" i="12"/>
  <c r="SR13" i="12"/>
  <c r="SR12" i="12"/>
  <c r="SN12" i="12" l="1"/>
  <c r="SN13" i="12"/>
  <c r="SV13" i="12"/>
  <c r="SV12" i="12"/>
  <c r="TC13" i="12"/>
  <c r="TC12" i="12"/>
  <c r="TF13" i="12"/>
  <c r="TG8" i="12"/>
  <c r="TH8" i="12" s="1"/>
  <c r="TF12" i="12"/>
  <c r="TI11" i="12"/>
  <c r="TI12" i="12"/>
  <c r="TI13" i="12"/>
  <c r="TJ11" i="12"/>
  <c r="TM8" i="12"/>
  <c r="TJ8" i="12"/>
  <c r="TJ13" i="12" l="1"/>
  <c r="TK8" i="12"/>
  <c r="TL8" i="12" s="1"/>
  <c r="TJ12" i="12"/>
  <c r="TG13" i="12"/>
  <c r="TG12" i="12"/>
  <c r="TN11" i="12"/>
  <c r="TN8" i="12"/>
  <c r="TM12" i="12"/>
  <c r="TQ8" i="12"/>
  <c r="TM11" i="12"/>
  <c r="TM13" i="12"/>
  <c r="SZ13" i="12"/>
  <c r="SZ12" i="12"/>
  <c r="TD12" i="12" l="1"/>
  <c r="TD13" i="12"/>
  <c r="TK13" i="12"/>
  <c r="TK12" i="12"/>
  <c r="TR8" i="12"/>
  <c r="TQ13" i="12"/>
  <c r="TQ12" i="12"/>
  <c r="TR11" i="12"/>
  <c r="TQ11" i="12"/>
  <c r="TU8" i="12"/>
  <c r="TO8" i="12"/>
  <c r="TP8" i="12" s="1"/>
  <c r="TN12" i="12"/>
  <c r="TN13" i="12"/>
  <c r="TH12" i="12" l="1"/>
  <c r="TH13" i="12"/>
  <c r="TO12" i="12"/>
  <c r="TO13" i="12"/>
  <c r="TU11" i="12"/>
  <c r="TV11" i="12"/>
  <c r="TU13" i="12"/>
  <c r="TY8" i="12"/>
  <c r="UC8" i="12" s="1"/>
  <c r="TV8" i="12"/>
  <c r="TU12" i="12"/>
  <c r="TS8" i="12"/>
  <c r="TT8" i="12" s="1"/>
  <c r="TR12" i="12"/>
  <c r="TR13" i="12"/>
  <c r="UC11" i="12" l="1"/>
  <c r="UC12" i="12"/>
  <c r="UC13" i="12"/>
  <c r="UD8" i="12"/>
  <c r="TZ11" i="12"/>
  <c r="TY11" i="12"/>
  <c r="TZ8" i="12"/>
  <c r="TY13" i="12"/>
  <c r="TY12" i="12"/>
  <c r="TL13" i="12"/>
  <c r="TL12" i="12"/>
  <c r="TS12" i="12"/>
  <c r="TS13" i="12"/>
  <c r="TW8" i="12"/>
  <c r="TX8" i="12" s="1"/>
  <c r="TV13" i="12"/>
  <c r="TV12" i="12"/>
  <c r="UD12" i="12" l="1"/>
  <c r="UD13" i="12"/>
  <c r="UE8" i="12"/>
  <c r="TP12" i="12"/>
  <c r="TP13" i="12"/>
  <c r="TW13" i="12"/>
  <c r="TW12" i="12"/>
  <c r="TZ13" i="12"/>
  <c r="TZ12" i="12"/>
  <c r="UA8" i="12"/>
  <c r="UB8" i="12" s="1"/>
  <c r="UF8" i="12" l="1"/>
  <c r="UE13" i="12"/>
  <c r="UE12" i="12"/>
  <c r="UA13" i="12"/>
  <c r="UA12" i="12"/>
  <c r="TT12" i="12"/>
  <c r="TT13" i="12"/>
  <c r="UF12" i="12" l="1"/>
  <c r="UF13" i="12"/>
  <c r="UG8" i="12"/>
  <c r="TX12" i="12"/>
  <c r="TX13" i="12"/>
  <c r="UG13" i="12" l="1"/>
  <c r="UH8" i="12"/>
  <c r="UG12" i="12"/>
  <c r="UB13" i="12"/>
  <c r="UB12" i="12"/>
  <c r="UH13" i="12" l="1"/>
  <c r="UH12" i="12"/>
  <c r="UI8" i="12"/>
  <c r="UI13" i="12" l="1"/>
  <c r="UJ8" i="12"/>
  <c r="UI12" i="12"/>
  <c r="UJ13" i="12" l="1"/>
  <c r="UK8" i="12"/>
  <c r="UM8" i="12" s="1"/>
  <c r="UJ12" i="12"/>
  <c r="UM13" i="12" l="1"/>
  <c r="UM11" i="12"/>
  <c r="UN8" i="12"/>
  <c r="UK13" i="12"/>
  <c r="UL8" i="12"/>
  <c r="UK12" i="12"/>
  <c r="UN13" i="12" l="1"/>
  <c r="UN11" i="12"/>
  <c r="UO8" i="12"/>
  <c r="UL13" i="12"/>
  <c r="UL12" i="12"/>
  <c r="UP8" i="12" l="1"/>
  <c r="UO13" i="12"/>
  <c r="UO11" i="12"/>
  <c r="UP11" i="12" l="1"/>
  <c r="UP13" i="12"/>
  <c r="UQ8" i="12"/>
  <c r="UQ13" i="12" l="1"/>
  <c r="UQ11" i="12"/>
  <c r="UR8" i="12"/>
  <c r="US8" i="12" l="1"/>
  <c r="UR13" i="12"/>
  <c r="UR11" i="12"/>
  <c r="UT8" i="12" l="1"/>
  <c r="US13" i="12"/>
  <c r="US11" i="12"/>
  <c r="UT13" i="12" l="1"/>
  <c r="UU8" i="12"/>
  <c r="UT11" i="12"/>
  <c r="UU11" i="12" l="1"/>
  <c r="UU13" i="12"/>
  <c r="UV8" i="12"/>
  <c r="UW8" i="12" s="1"/>
  <c r="UX8" i="12" l="1"/>
  <c r="UW13" i="12"/>
  <c r="UW11" i="12"/>
  <c r="UV13" i="12"/>
  <c r="UV11" i="12"/>
  <c r="UY8" i="12" l="1"/>
  <c r="UX13" i="12"/>
  <c r="UX11" i="12"/>
  <c r="UZ8" i="12" l="1"/>
  <c r="UY13" i="12"/>
  <c r="UY11" i="12"/>
  <c r="VA8" i="12" l="1"/>
  <c r="UZ13" i="12"/>
  <c r="UZ11" i="12"/>
  <c r="VB8" i="12" l="1"/>
  <c r="VA13" i="12"/>
  <c r="VA11" i="12"/>
  <c r="VC8" i="12" l="1"/>
  <c r="VD8" i="12" s="1"/>
  <c r="VB13" i="12"/>
  <c r="VB11" i="12"/>
  <c r="VE8" i="12" l="1"/>
  <c r="VD13" i="12"/>
  <c r="VD11" i="12"/>
  <c r="VC13" i="12"/>
  <c r="VC11" i="12"/>
  <c r="VE11" i="12" l="1"/>
  <c r="VE13" i="12"/>
  <c r="VF8" i="12"/>
  <c r="VG8" i="12" l="1"/>
  <c r="VF13" i="12"/>
  <c r="VF11" i="12"/>
  <c r="VH8" i="12" l="1"/>
  <c r="VG13" i="12"/>
  <c r="VG11" i="12"/>
  <c r="VH11" i="12" l="1"/>
  <c r="VI8" i="12"/>
  <c r="VJ8" i="12" s="1"/>
  <c r="VH13" i="12"/>
  <c r="VJ11" i="12" l="1"/>
  <c r="VK8" i="12"/>
  <c r="VL8" i="12" s="1"/>
  <c r="VJ13" i="12"/>
  <c r="VI13" i="12"/>
  <c r="VI12" i="12"/>
  <c r="VM8" i="12" l="1"/>
  <c r="VL11" i="12"/>
  <c r="VL13" i="12"/>
  <c r="VK13" i="12"/>
  <c r="VK12" i="12"/>
  <c r="VN8" i="12" l="1"/>
  <c r="VM12" i="12"/>
  <c r="VM13" i="12"/>
  <c r="VN13" i="12" l="1"/>
  <c r="VN11" i="12"/>
  <c r="VO8" i="12"/>
  <c r="VO13" i="12" l="1"/>
  <c r="VP8" i="12"/>
  <c r="VO11" i="12"/>
  <c r="VQ8" i="12" l="1"/>
  <c r="VP11" i="12"/>
  <c r="VP13" i="12"/>
  <c r="VR8" i="12" l="1"/>
  <c r="VQ13" i="12"/>
  <c r="VQ12" i="12"/>
  <c r="VR13" i="12" l="1"/>
  <c r="VS8" i="12"/>
  <c r="VR11" i="12"/>
  <c r="VS13" i="12" l="1"/>
  <c r="VS11" i="12"/>
  <c r="VT8" i="12"/>
  <c r="VU8" i="12" l="1"/>
  <c r="VT13" i="12"/>
  <c r="VT12" i="12"/>
  <c r="VU11" i="12" l="1"/>
  <c r="VU13" i="12"/>
  <c r="VV8" i="12"/>
  <c r="VW8" i="12" l="1"/>
  <c r="VV13" i="12"/>
  <c r="VV12" i="12"/>
  <c r="VW13" i="12" l="1"/>
  <c r="VW11" i="12"/>
  <c r="VX8" i="12"/>
  <c r="VY8" i="12" l="1"/>
  <c r="VX13" i="12"/>
  <c r="VX12" i="12"/>
  <c r="VY11" i="12" l="1"/>
  <c r="VY13" i="12"/>
  <c r="VZ8" i="12"/>
  <c r="WA8" i="12" l="1"/>
  <c r="VZ13" i="12"/>
  <c r="VZ12" i="12"/>
  <c r="WA13" i="12" l="1"/>
  <c r="WB8" i="12"/>
  <c r="WL8" i="12" s="1"/>
  <c r="WA11" i="12"/>
  <c r="WL13" i="12" l="1"/>
  <c r="WL11" i="12"/>
  <c r="WM8" i="12"/>
  <c r="WB12" i="12"/>
  <c r="WB13" i="12"/>
  <c r="WM11" i="12" l="1"/>
  <c r="WM13" i="12"/>
  <c r="WN8" i="12"/>
  <c r="WX8" i="12" l="1"/>
  <c r="WN13" i="12"/>
  <c r="WN11" i="12"/>
  <c r="WX11" i="12" l="1"/>
  <c r="WX13" i="12"/>
  <c r="WY8" i="12"/>
  <c r="WZ8" i="12" l="1"/>
  <c r="WY13" i="12"/>
  <c r="XA8" i="12" l="1"/>
  <c r="WZ13" i="12"/>
  <c r="XB8" i="12" l="1"/>
  <c r="XA13" i="12"/>
  <c r="XC8" i="12" l="1"/>
  <c r="XB13" i="12"/>
  <c r="XC13" i="12" l="1"/>
  <c r="XD8" i="12"/>
  <c r="XD13" i="12" l="1"/>
  <c r="XD11" i="12"/>
  <c r="XE8" i="12"/>
  <c r="XE13" i="12" l="1"/>
  <c r="XF8" i="12"/>
  <c r="XE11" i="12"/>
  <c r="XG8" i="12" l="1"/>
  <c r="XF13" i="12"/>
  <c r="XF11" i="12"/>
  <c r="XH8" i="12" l="1"/>
  <c r="XG13" i="12"/>
  <c r="XG11" i="12"/>
  <c r="XI8" i="12" l="1"/>
  <c r="XH13" i="12"/>
  <c r="XH11" i="12"/>
  <c r="XI11" i="12" l="1"/>
  <c r="XI13" i="12"/>
  <c r="XJ8" i="12"/>
  <c r="XK8" i="12" l="1"/>
  <c r="XJ13" i="12"/>
  <c r="XJ11" i="12"/>
  <c r="XK11" i="12" l="1"/>
  <c r="XK13" i="12"/>
  <c r="XL8" i="12"/>
  <c r="XM8" i="12" s="1"/>
  <c r="XM13" i="12" l="1"/>
  <c r="XM11" i="12"/>
  <c r="XN8" i="12"/>
  <c r="XL13" i="12"/>
  <c r="XL11" i="12"/>
  <c r="XO8" i="12" l="1"/>
  <c r="XN13" i="12"/>
  <c r="XN11" i="12"/>
  <c r="XO13" i="12" l="1"/>
  <c r="XO11" i="12"/>
  <c r="XP8" i="12"/>
  <c r="XQ8" i="12" l="1"/>
  <c r="XP13" i="12"/>
  <c r="XP11" i="12"/>
  <c r="XQ13" i="12" l="1"/>
  <c r="XQ11" i="12"/>
</calcChain>
</file>

<file path=xl/comments1.xml><?xml version="1.0" encoding="utf-8"?>
<comments xmlns="http://schemas.openxmlformats.org/spreadsheetml/2006/main">
  <authors>
    <author>Hubert Fallmann</author>
  </authors>
  <commentList>
    <comment ref="A39" authorId="0" shapeId="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<sst xmlns="http://schemas.openxmlformats.org/spreadsheetml/2006/main" count="2072" uniqueCount="1612">
  <si>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</si>
  <si>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</si>
  <si>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</si>
  <si>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</si>
  <si>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</si>
  <si>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</si>
  <si>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</si>
  <si>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</si>
  <si>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</si>
  <si>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</si>
  <si>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</si>
  <si>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</si>
  <si>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</si>
  <si>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</si>
  <si>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</si>
  <si>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</si>
  <si>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</si>
  <si>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</si>
  <si>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</si>
  <si>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</si>
  <si>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</si>
  <si>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</si>
  <si>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</si>
  <si>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</si>
  <si>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</si>
  <si>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</si>
  <si>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</si>
  <si>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</si>
  <si>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</si>
  <si>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</si>
  <si>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</si>
  <si>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</si>
  <si>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</si>
  <si>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</si>
  <si>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</si>
  <si>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</si>
  <si>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</si>
  <si>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</si>
  <si>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</si>
  <si>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</si>
  <si>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</si>
  <si>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</si>
  <si>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</si>
  <si>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</si>
  <si>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</si>
  <si>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</si>
  <si>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</si>
  <si>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</si>
  <si>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</si>
  <si>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</si>
  <si>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</si>
  <si>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 xml:space="preserve">OPINION - not verified: </t>
  </si>
  <si>
    <t>Verification Report - Emissions Trading System</t>
  </si>
  <si>
    <t>RulesCompliance3</t>
  </si>
  <si>
    <t>No. See Annex 1 for details</t>
  </si>
  <si>
    <t>VERIFICATION TEAM</t>
  </si>
  <si>
    <t>Material?</t>
  </si>
  <si>
    <t xml:space="preserve">Name of Operator: </t>
  </si>
  <si>
    <t>Type of report:</t>
  </si>
  <si>
    <t>EU Regulation on A&amp;V met:</t>
  </si>
  <si>
    <t>Materiality level</t>
  </si>
  <si>
    <t>COMPLIANCE WITH EU ETS RULES</t>
  </si>
  <si>
    <t>Name of Installation:</t>
  </si>
  <si>
    <t>Number of days on-site:</t>
  </si>
  <si>
    <t>Name of verifier:</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</si>
  <si>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</si>
  <si>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</si>
  <si>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</si>
  <si>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</si>
  <si>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</si>
  <si>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</si>
  <si>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</si>
  <si>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</si>
  <si>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</si>
  <si>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</si>
  <si>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</si>
  <si>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</si>
  <si>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</si>
  <si>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How to use this file</t>
  </si>
  <si>
    <t>Member State-specific guidance is listed here:</t>
  </si>
  <si>
    <t>Colour codes</t>
  </si>
  <si>
    <t>Go to 'How to use this file'</t>
  </si>
  <si>
    <t xml:space="preserve">Annex 3 : CHANGES </t>
  </si>
  <si>
    <t xml:space="preserve">VERIFICATION REPORT </t>
  </si>
  <si>
    <t>Other websites:</t>
  </si>
  <si>
    <t>Helpdesk:</t>
  </si>
  <si>
    <t>EU Legistlation:</t>
  </si>
  <si>
    <t>http://eur-lex.europa.eu/en/index.htm</t>
  </si>
  <si>
    <t>-</t>
  </si>
  <si>
    <t>accreditedcertified</t>
  </si>
  <si>
    <t>Annex 1B - Methodologies to close data gaps</t>
  </si>
  <si>
    <t>Yes</t>
  </si>
  <si>
    <t>No</t>
  </si>
  <si>
    <t>RulesCompliance2</t>
  </si>
  <si>
    <t>No. See Annex 3 for details</t>
  </si>
  <si>
    <t>OPINION</t>
  </si>
  <si>
    <t>Lead EU ETS Auditor:</t>
  </si>
  <si>
    <t>Independent Reviewer:</t>
  </si>
  <si>
    <t>EU ETS Auditor(s):</t>
  </si>
  <si>
    <t>Technical Expert(s) (EU ETS Auditor):</t>
  </si>
  <si>
    <t>Technical Expert(s) (Independent Review):</t>
  </si>
  <si>
    <t>GUIDANCE FOR VERIFIERS</t>
  </si>
  <si>
    <t>Conduct of the Verification (2) - Additional criteria for Accredited Verifiers that are also financial assurance providers</t>
  </si>
  <si>
    <t xml:space="preserve">Unique ID: </t>
  </si>
  <si>
    <t>Combustion</t>
  </si>
  <si>
    <t xml:space="preserve">Refining of mineral oil </t>
  </si>
  <si>
    <t>Production of coke</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</si>
  <si>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</si>
  <si>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</si>
  <si>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</si>
  <si>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</si>
  <si>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</si>
  <si>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</si>
  <si>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</si>
  <si>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</si>
  <si>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</si>
  <si>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</si>
  <si>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</si>
  <si>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or processing of gypsum or plasterboard</t>
  </si>
  <si>
    <t>Production of pulp</t>
  </si>
  <si>
    <t>Production of paper or cardboard</t>
  </si>
  <si>
    <t>Production of carbon black</t>
  </si>
  <si>
    <t>Production of nitrous oxide</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</si>
  <si>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</si>
  <si>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</si>
  <si>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</si>
  <si>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</si>
  <si>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</si>
  <si>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</si>
  <si>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</si>
  <si>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</si>
  <si>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</si>
  <si>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</si>
  <si>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</si>
  <si>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</si>
  <si>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</si>
  <si>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no</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</si>
  <si>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</si>
  <si>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</si>
  <si>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</si>
  <si>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</si>
  <si>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</si>
  <si>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</si>
  <si>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</si>
  <si>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</si>
  <si>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</si>
  <si>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</si>
  <si>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</si>
  <si>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</si>
  <si>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</si>
  <si>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</si>
  <si>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</si>
  <si>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</si>
  <si>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</si>
  <si>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</si>
  <si>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</si>
  <si>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</si>
  <si>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</si>
  <si>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</si>
  <si>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</si>
  <si>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</si>
  <si>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</si>
  <si>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</si>
  <si>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</si>
  <si>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</si>
  <si>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</si>
  <si>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</si>
  <si>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</si>
  <si>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</si>
  <si>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</si>
  <si>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</si>
  <si>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</si>
  <si>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</si>
  <si>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</si>
  <si>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</si>
  <si>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</si>
  <si>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</si>
  <si>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</si>
  <si>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</si>
  <si>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</si>
  <si>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</si>
  <si>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</si>
  <si>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</si>
  <si>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</si>
  <si>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</si>
  <si>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</si>
  <si>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</si>
  <si>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</si>
  <si>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</si>
  <si>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</si>
  <si>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</si>
  <si>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</si>
  <si>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</si>
  <si>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</si>
  <si>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</si>
  <si>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</si>
  <si>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</si>
  <si>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</si>
  <si>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</si>
  <si>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</si>
  <si>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</si>
  <si>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</si>
  <si>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</si>
  <si>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</si>
  <si>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</si>
  <si>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</si>
  <si>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</si>
  <si>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</si>
  <si>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</si>
  <si>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</si>
  <si>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</si>
  <si>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</si>
  <si>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</si>
  <si>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</si>
  <si>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</si>
  <si>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</si>
  <si>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</si>
  <si>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</si>
  <si>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</si>
  <si>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</si>
  <si>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</si>
  <si>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</si>
  <si>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</si>
  <si>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</si>
  <si>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</si>
  <si>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</si>
  <si>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</si>
  <si>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</si>
  <si>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</si>
  <si>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</si>
  <si>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</si>
  <si>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</si>
  <si>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</si>
  <si>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</si>
  <si>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</si>
  <si>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</si>
  <si>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</si>
  <si>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</si>
  <si>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</si>
  <si>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</si>
  <si>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</si>
  <si>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</si>
  <si>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</si>
  <si>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</si>
  <si>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</si>
  <si>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</si>
  <si>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</si>
  <si>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</si>
  <si>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</si>
  <si>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</si>
  <si>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</si>
  <si>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</si>
  <si>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</si>
  <si>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</si>
  <si>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</si>
  <si>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</si>
  <si>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</si>
  <si>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</si>
  <si>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</si>
  <si>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</si>
  <si>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</si>
  <si>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</si>
  <si>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</si>
  <si>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</si>
  <si>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</si>
  <si>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</si>
  <si>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</si>
  <si>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</si>
  <si>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</si>
  <si>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</si>
  <si>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</si>
  <si>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</si>
  <si>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</si>
  <si>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</si>
  <si>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</si>
  <si>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</si>
  <si>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1.</t>
  </si>
  <si>
    <t>2.</t>
  </si>
  <si>
    <t>3.</t>
  </si>
  <si>
    <t>(a)  Read carefully 'How to use this file'. These are the instructions for filling this template.</t>
  </si>
  <si>
    <t>Before you use this file, please carry out the following steps:</t>
  </si>
  <si>
    <t>Phase 3 Verification Report</t>
  </si>
  <si>
    <t>VR P3</t>
  </si>
  <si>
    <t>IS</t>
  </si>
  <si>
    <t>is</t>
  </si>
  <si>
    <t>Reference filename:</t>
  </si>
  <si>
    <t>Language version:</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</si>
  <si>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</si>
  <si>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</si>
  <si>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</si>
  <si>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</si>
  <si>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</si>
  <si>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</si>
  <si>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</si>
  <si>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</si>
  <si>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&lt;insert authorised signature here&gt;</t>
  </si>
  <si>
    <t>Is the verifier accredited or a certified natural person?</t>
  </si>
  <si>
    <t>#</t>
  </si>
  <si>
    <t>Findings</t>
  </si>
  <si>
    <t>&lt;insert name&gt;</t>
  </si>
  <si>
    <t>Phase 4 FAR Allocation Verification Report</t>
  </si>
  <si>
    <t>VR P4 FAR</t>
  </si>
  <si>
    <t>Project team draft v1</t>
  </si>
  <si>
    <t>VERIFICATION SITE VISIT DETAILS</t>
  </si>
  <si>
    <t>Date(s) of visit(s) [AVR Article 21(1)]:</t>
  </si>
  <si>
    <t>&lt;Please give the number of days on site associated with each visit&gt;</t>
  </si>
  <si>
    <t>&lt;List the names of the EU ETS lead auditor, the EU ETS auditor and technical expert involved in all the site visits&gt;</t>
  </si>
  <si>
    <t>RulesCompliance4</t>
  </si>
  <si>
    <t>Yes. See Annex 1 for details</t>
  </si>
  <si>
    <t>Not Applicable</t>
  </si>
  <si>
    <t>Accredited</t>
  </si>
  <si>
    <t>Certified</t>
  </si>
  <si>
    <t>Reliability</t>
  </si>
  <si>
    <t>If no, please provide a justification below:</t>
  </si>
  <si>
    <t>If no, please briefly explain below:</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</si>
  <si>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</si>
  <si>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</si>
  <si>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</si>
  <si>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</si>
  <si>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</si>
  <si>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</si>
  <si>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 and complete Annex 1B:</t>
  </si>
  <si>
    <t>GHG quantification is subject to inherent uncertainty due to the designed capability of measurement instrumentation and testing methodologies and incomplete scientific knowledge used in the determination of calculation factors and global warming potentials</t>
  </si>
  <si>
    <t>Annex 3 - Summary of changes identified and not notified to the Competent Authority</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</si>
  <si>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</si>
  <si>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</si>
  <si>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</si>
  <si>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Note - the name of the Installation will be automatically picked up once it is entered on Opinion Statement</t>
  </si>
  <si>
    <t>&lt;If no, the finding in Annex 1 should give an indication of the liklihood that failure to implement the improvement would result in a misstatement or non-conformity in the future&gt;</t>
  </si>
  <si>
    <t>- omissions or limitations in the data or information made available for verification such that insufficient evidence could be obtained to assess the report to a reasonable level of assurance or to conduct the verification</t>
  </si>
  <si>
    <t>•  uncorrected material misstatement (individual or in aggregate).</t>
  </si>
  <si>
    <t>•  uncorrected material non-conformity (individual or in aggregate) meaning there was insufficient clarity to reach a conclusion with reasonable assurance.</t>
  </si>
  <si>
    <t>E.</t>
  </si>
  <si>
    <t>E1</t>
  </si>
  <si>
    <t>E2</t>
  </si>
  <si>
    <t>E3</t>
  </si>
  <si>
    <t>E4</t>
  </si>
  <si>
    <t>E5</t>
  </si>
  <si>
    <t>E6</t>
  </si>
  <si>
    <t>E7</t>
  </si>
  <si>
    <t>E8</t>
  </si>
  <si>
    <t>E9</t>
  </si>
  <si>
    <t>E10</t>
  </si>
  <si>
    <t>If no, has risk of misstatement/non-conformity been assessed by the verifier?</t>
  </si>
  <si>
    <t>&lt;Insert reasons why the principle is not complied with or make reference to the relavant finding(s) in Annex 1&gt;</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</si>
  <si>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</si>
  <si>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</si>
  <si>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</si>
  <si>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</si>
  <si>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</si>
  <si>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&lt;Include more details about the method(s) used&gt;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</si>
  <si>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</si>
  <si>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</si>
  <si>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</si>
  <si>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</si>
  <si>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Operator Name</t>
  </si>
  <si>
    <t>OperatorName</t>
  </si>
  <si>
    <t>InstallationName</t>
  </si>
  <si>
    <t>Installation Name</t>
  </si>
  <si>
    <t>Annex 1B</t>
  </si>
  <si>
    <t>ausblenden</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</si>
  <si>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</si>
  <si>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</si>
  <si>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</si>
  <si>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</si>
  <si>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t>Annex I Activity:</t>
  </si>
  <si>
    <t>Member State specific instructions:</t>
  </si>
  <si>
    <t>For inextricably linking this Verification Report to the Data Report that has actually verified, several options exist.</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</si>
  <si>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</si>
  <si>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</si>
  <si>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CAs can also require the verifier to copy the sheets "Opinion Statement" and Annexes 1 to 3 into the operator's data report, or define other means for ensuring data integrity, such as copying relevent data from the Data Report into the Verification Report.</t>
  </si>
  <si>
    <t>In order to ensure that operators and verifiers gain certainty for the approach to be followed, the CA should provide detailed instructions below.</t>
  </si>
  <si>
    <t>Phase 4 ALCR Verification Report</t>
  </si>
  <si>
    <t>VR P4 ALCR</t>
  </si>
  <si>
    <t>&lt;Select the installation's primary Annex I activity&gt;</t>
  </si>
  <si>
    <t>&lt;If applicable, please enter here any other Annex I activities that apply.&gt;</t>
  </si>
  <si>
    <t xml:space="preserve">&lt;OR use this opinion text, if the opinion is qualified with comments for the user of the opinion.  Please provide brief details of any exceptions that might affect the data and therefore qualify the opinion. 
</t>
  </si>
  <si>
    <t>&lt;Please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t>
  </si>
  <si>
    <t>&lt; The data verification has been fully completed as required? &gt;</t>
  </si>
  <si>
    <t>This set should be selected only if the verifier is a Certified Natural Person as outlined under Article 54(2) of AVR2.</t>
  </si>
  <si>
    <t>&lt;insert comments in relation to any exceptions that have been noted that might/ do affect the verification and therefore which caveat the opinion. Please number each comment separately; delete any unused lines&gt;</t>
  </si>
  <si>
    <t>&lt;select the appropriate reasons from the list provided and delete any that are not relevant; or add a different reason in the blank line(s) if relevant&gt;</t>
  </si>
  <si>
    <t>&lt;delete any lines that are not applicable&gt;</t>
  </si>
  <si>
    <t>All guidance documents and templates developed by the Commission Services on the FAR and ALCR can be found at the bottom of the following page:</t>
  </si>
  <si>
    <t>&lt;If visits done, insert date(s) of visit(s)&gt;</t>
  </si>
  <si>
    <t>&lt;Only brief answers are required here (or a cross reference to a specific item in Annex 1). If more detail is needed for a No response; details should be added to the relevant section of Annex 1 relating to findings on uncorrected non-compliances or non-conformities&gt;</t>
  </si>
  <si>
    <t>COMPLIANCE WITH THE EU ETS MONITORING AND REPORTING PRINCIPLES</t>
  </si>
  <si>
    <t>A) EC Regulation EU No. 2019/1842 on adjustment of free allocation of emissions allowances due to activity level changes (ALCR)</t>
  </si>
  <si>
    <t>B) EC Regulation EU No. 2019/331 on the harmonised free allocation of emissions allowances pursuant to Article 10a of Directive 2003/87/EC (FAR)</t>
  </si>
  <si>
    <t>2) EN ISO 14065 - Requirements for greenhouse gas validation and verification bodies for use in accreditation or other forms of recognition.</t>
  </si>
  <si>
    <t>3) EN ISO 14064-3:2019 Specification with guidance for the validation and verification of GHG assertions</t>
  </si>
  <si>
    <t>4) IAF MD 6:2014 International Accreditation Forum (IAF) Mandatory Document for the Application of ISO 14065:2013 (Issue 2, March 2014)</t>
  </si>
  <si>
    <t>5) Guidance developed by European Commission Services on verification and accreditation in relation to the ALCR and FAR</t>
  </si>
  <si>
    <t xml:space="preserve">6) EA-6/03 European Co-operation for Accreditation Guidance For the Recognition of Verifiers under EU ETS Directive </t>
  </si>
  <si>
    <t>The Competent Authority is responsible for:</t>
  </si>
  <si>
    <t>Further Annex I activities:</t>
  </si>
  <si>
    <t>Articles 14(a) and 16(2): Data and data flow verified in detail and back to source?</t>
  </si>
  <si>
    <t>Article 14(b): Control activities are documented, implemented, maintained and effective to mitigate inherent risks?</t>
  </si>
  <si>
    <t xml:space="preserve">Signed on behalf of </t>
  </si>
  <si>
    <t>Independent Reasonable Assurance Verification Report and Opinion Statement:
EU Emissions Trading System</t>
  </si>
  <si>
    <t>•   the EU ETS lead auditor/auditor has not received all the information and explanations that they require to conduct their examination to a reasonable level of assurance; or</t>
  </si>
  <si>
    <t>Conduct of the Verification (1) - Criteria for Accredited Verifiers</t>
  </si>
  <si>
    <t>Conduct of the Verification (3) - Criteria for Verifiers Certified under AVR Article 55(2)</t>
  </si>
  <si>
    <t>AVR2 Article 34A - justification for carrying out virtual site visit due to force majeure and information on how the 'visit' was conducted and verification risk reduced:</t>
  </si>
  <si>
    <t>1) Commission implementing Regulation (EU) No. 2018/2067 on verification of data and on the accreditation of verifiers pursuant to Directive 2003/87/EC as updated by Commission Implementing Regulation (EU) No.2020/2084</t>
  </si>
  <si>
    <t>https://climate.ec.europa.eu/eu-action/eu-emissions-trading-system-eu-ets_en</t>
  </si>
  <si>
    <t>https://eur-lex.europa.eu/legal-content/EN/TXT/?uri=CELEX%3A02003L0087-20240301</t>
  </si>
  <si>
    <t>https://eur-lex.europa.eu/legal-content/EN/TXT/?uri=CELEX%3A02019R0331-20240101</t>
  </si>
  <si>
    <t>https://eur-lex.europa.eu/legal-content/EN/TXT/?uri=CELEX%3A02018R2067-20250622</t>
  </si>
  <si>
    <t xml:space="preserve">Monitoring and Reporting in the EU ETS: 
    </t>
  </si>
  <si>
    <t>https://climate.ec.europa.eu/eu-action/carbon-markets/eu-emissions-trading-system-eu-ets/free-allocation/about-free-allocation_en</t>
  </si>
  <si>
    <t>Used in:</t>
  </si>
  <si>
    <t>:'Opinion Statement'!A21</t>
  </si>
  <si>
    <t>:'Opinion Statement'!C21</t>
  </si>
  <si>
    <t>:'Opinion Statement'!C47</t>
  </si>
  <si>
    <t>:'Annex 1 - Findings'!G3</t>
  </si>
  <si>
    <t>:'Annex 1 - Findings'!A4:E4</t>
  </si>
  <si>
    <t>:'Annex 1 - Findings'!B6</t>
  </si>
  <si>
    <t>:'Annex 1 - Findings'!E6</t>
  </si>
  <si>
    <t>:'Annex 1 - Findings'!G6</t>
  </si>
  <si>
    <t>:'Annex 1 - Findings'!G7:G11</t>
  </si>
  <si>
    <t>:'Annex 1 - Findings'!G12:G16</t>
  </si>
  <si>
    <t>:'Annex 1 - Findings'!B18:D18</t>
  </si>
  <si>
    <t>:'Annex 1 - Findings'!G19:G23</t>
  </si>
  <si>
    <t>:'Annex 1 - Findings'!G24:G28</t>
  </si>
  <si>
    <t>:'Annex 1 - Findings'!B30:D30</t>
  </si>
  <si>
    <t>:'Annex 1 - Findings'!B31:D31</t>
  </si>
  <si>
    <t>:'Annex 1 - Findings'!G32:G36</t>
  </si>
  <si>
    <t>:'Annex 1 - Findings'!G37:G41</t>
  </si>
  <si>
    <t>2) EU guidance on certified verifiers developed by European Commission Services</t>
  </si>
  <si>
    <t>:'Annex 3 - Changes '!A5:B5</t>
  </si>
  <si>
    <t>"A verified emissions report, baseline data report, new entrant data report, annual activity level report or climate-neutrality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</si>
  <si>
    <t>The consolidated version of the Directive  can be downloaded from this link:</t>
  </si>
  <si>
    <t>https://climate.ec.europa.eu/eu-action/carbon-markets/eu-emissions-trading-system-eu-ets/monitoring-reporting-and-verification_en</t>
  </si>
  <si>
    <t>(b)  Identify the Competent Authority (CA) to which the operator whose report you are verifying has to submit the verified climate-neutrality report. Note that "Member State" here means all States which are participating in the EU ETS, not only EU Member States.</t>
  </si>
  <si>
    <t>This is the final version of the Climate-Neutrality Verification Report template, dated February 2026</t>
  </si>
  <si>
    <t>The operator  shall submit the verification report to the competent authority together with the operator’s climate-neutrality report</t>
  </si>
  <si>
    <t>EU ETS Climate-Neutrality Reporting</t>
  </si>
  <si>
    <t>Date(s) of relevant Climate-Neutrality Plan and period of validity for each plan:</t>
  </si>
  <si>
    <t xml:space="preserve">&lt;Please include all Climate-Neutrality Plan versions that are relevant for the reporting period, including any versions that have been approved just before the issuing of the verification report and are relevant for the reporting period.&gt;
</t>
  </si>
  <si>
    <t>Have the Climate-Neutrality Plans listed above been checked by the Competent Authority and deemed compliant?</t>
  </si>
  <si>
    <t>Relevant Competent Authority checking climate-neutrality plans:</t>
  </si>
  <si>
    <r>
      <t xml:space="preserve">&lt;Insert name of </t>
    </r>
    <r>
      <rPr>
        <i/>
        <sz val="10"/>
        <rFont val="Arial"/>
        <family val="2"/>
      </rPr>
      <t>the</t>
    </r>
    <r>
      <rPr>
        <i/>
        <sz val="10"/>
        <color indexed="18"/>
        <rFont val="Arial"/>
        <family val="2"/>
      </rPr>
      <t xml:space="preserve"> Competent Authority that is responsible for checking the climate-neutrality plans&gt;</t>
    </r>
  </si>
  <si>
    <t>VERIFIED ACHIEVEMENT OF MILESTONES AND TARGETS</t>
  </si>
  <si>
    <t>Reporting Period</t>
  </si>
  <si>
    <t>&lt;Select the appropriate Reporting Period to which the milestones and targets relate&gt;</t>
  </si>
  <si>
    <t>Have any changes occurred in the reporting period that affect the milestones and targets?</t>
  </si>
  <si>
    <t xml:space="preserve">&lt;Yes/No. (If Yes, please respond appropriately to the question below under compliance with the rules and provide brief details in Annex 3 of anything that has not been reported to the CA before completion of the verification).&gt;
</t>
  </si>
  <si>
    <t>Has the Climate-Neutrality Plan been updated with respect to the milestones and targets during the reporting period? (FAR Article 22d)?</t>
  </si>
  <si>
    <t xml:space="preserve">&lt;Yes/No. (If Yes, please respond appropriately to the question below under compliance with the rules and provide brief details in Annex 3 of anything that has not been reported to the CA before completion of the verification). GD11 Guidance on Climate-neutrality plans as a condition to free allocation provides more information&gt;
</t>
  </si>
  <si>
    <t>&lt;Yes/No&gt;</t>
  </si>
  <si>
    <t>Date of  approval for virtual site visit by CA:</t>
  </si>
  <si>
    <t>&lt;This is AVR as defined at point 3 of the sheet "Guidelines and Conditions"&gt;</t>
  </si>
  <si>
    <t>&lt;Failure to notify a change in the milestones and targets in accordance with FAR Article 22d is a non-compliance that should be reported on Annex 1 of this VOS.  Information on changes that should have been reported should be provided on Annex 3, as outlined at line 64 above&gt;</t>
  </si>
  <si>
    <t xml:space="preserve">Article 16(2)(ca): Boundaries of installation as set out in MRR and sub-installation(s) set out in FAR are consistent?
</t>
  </si>
  <si>
    <t>Article 18(4): Verification of methods applied for missing data:</t>
  </si>
  <si>
    <t>NOTE - only a positive form of words is acceptable for a verified opinion - DO NOT CHANGE THE FORM OF WORDS IN THESE OPINION TEXTS - ADD DETAIL WHERE REQUESTED</t>
  </si>
  <si>
    <t>•  material non-compliance with the FAR, the ALC or Regulaion 2023/2441 meaning there was insufficient clarity to reach a conclusion with reasonable assurance.</t>
  </si>
  <si>
    <t>- the Climate-Neutrality Plan does not providing sufficient scope or clarity to reach a verification conclusion</t>
  </si>
  <si>
    <t>&lt;Insert the National Accreditation Body's name e.g. COFRAC if verifier is accredited; insert name of the Certifying National Authority if the verifier is certified under AVR Article 54(2).&gt;</t>
  </si>
  <si>
    <t>Uncorrected Non-compliances with ALCR, FAR or Regulation 2023/2441 which were identified during verification</t>
  </si>
  <si>
    <t>&lt;State details of non-compliance including nature and size of non-compliance and which Article of the ALCR, FAR or Regulation 2023/2441 it relates to. For more information on how to classify and report non-compliances please see the guidance of the European Commission Services.&gt;</t>
  </si>
  <si>
    <t>Uncorrected Non-conformities with the Climate Neutrality Plan</t>
  </si>
  <si>
    <t>&lt;State details of non-conformity including nature and size of non-conformity and which element of the climate-neutrality plan it relates to. For more information on how to classify and report non-conformities please see the guidance of the European Commission Services.&gt;</t>
  </si>
  <si>
    <t>Prior period findings or improvements that have NOT been resolved.  
Any findings or improvements reported in the verification report for the prior reporting period data report that have been resolved do not need to be listed here.</t>
  </si>
  <si>
    <t>Please complete any relevant data.  One cell per unresolved prior period finding .  If further space is required, please add rows and individually number points.  If there are NO outstanding findings please state NOT APPLICABLE in the first row.</t>
  </si>
  <si>
    <t>&lt;A data gap method as referred to in Article 18(4) AVR&gt;</t>
  </si>
  <si>
    <t>If Yes, was the approach used by the operator to compensate for the missing data based on reasonable evidence?</t>
  </si>
  <si>
    <t xml:space="preserve">If Yes, - </t>
  </si>
  <si>
    <t>•  the Report is or may be associated with misstatements (omissions, mis-representations or errors) or non-conformities with the climate-neutrality plan; or</t>
  </si>
  <si>
    <t xml:space="preserve">•   the Operator is not complying with the ALCR, Regulation EU No 2023/2441 and, as relevant, the FAR , even if the climate neutrality plan is checked by the competent authority and has been deemed compliant; or                                                                                                                                                            </t>
  </si>
  <si>
    <t>•  improvements can be made to the Operator's performance in monitoring and reporting of relevant data and/or compliance with its climate-neutrality plan and with the ALCR, Regulation EU 2023/2441 and the FAR.</t>
  </si>
  <si>
    <t>•  the installation’s total emissions for the relevant sub-installation, where the targets achieved relate to absolute emission targets; or</t>
  </si>
  <si>
    <t>•   the intensity level of each relevant product benchmark sub-installation individually, expressed as tCO2eq per relevant unit of production, where the targets achieved relate to activity levels of a product benchmark sub-installation;or</t>
  </si>
  <si>
    <t>Article 18(4): Are there Data Gaps?</t>
  </si>
  <si>
    <t>C) EC Regulation EU No. 2023/2441  on the content and format of the climate-neutrality plan</t>
  </si>
  <si>
    <t>Prior period non-conformities corrected?</t>
  </si>
  <si>
    <t>Prior period improvements implemented correctly?</t>
  </si>
  <si>
    <t>Phase 4 CNR Verification Report</t>
  </si>
  <si>
    <t>VR P4 CNR</t>
  </si>
  <si>
    <t>For the verification of operator's climate-neutrality reports under Implementing Regulation 2019/1842 on Activity Level Changes  (ALCR)</t>
  </si>
  <si>
    <t>(c)  Check the CA's webpage or directly contact the CA in order to find out if you have the correct version of the template. The template version (in particular the reference file name) is clearly indicated at the bottoom of this page.</t>
  </si>
  <si>
    <t>(d) Some Member States may require you to use an alternative system, such as internet-based form instead of this spreadsheet. Check your Member State requirements. In this case the CA will provide further information to you.</t>
  </si>
  <si>
    <t xml:space="preserve">Article 10a(1) of the EU ETS Directive, together with Article 22b of the FAR, stipulate that the level of free allocation shall be reduced by 20 % if the following conditions have been met:
a) operators of installations whose greenhouse gas emissions level is higher than the 80th percentile of emissions levels for the relevant product benchmarks (in 2016/2017) have not established a climate-neutrality plan (CNP) by May 2024 in accordance with Article 10b(4).
b) the operators under point (a) have not achieved the milestones and targets listed in the climate-neutrality plan for the period up to 31 December 2025, and each five-year period thereafter, and this has been confirmed by an accredited verifier.
c) the competent authority has checked the climate-neutrality plan and has deemed the content and format to be compliant with Regulation (EU) 2023/2441.
Article 10b(4) grants an additional 30% of free allocation to district heating installations in certain Member States, provided that they also establish a CNP, and that an investment volume equivalent to the value of that additional free allocation is invested to significantly reduce emissions before 2030.The conditions under points (b) and (c) also apply.
The Commission adopted Implementing Regulation (EU) 2023/2441 (hereinafter "the CNP Regulation"), which specifies the minimum content and format of the CNP. </t>
  </si>
  <si>
    <t>https://eur-lex.europa.eu/legal-content/EN/TXT/PDF/?uri=CELEX:02019R1842-20220619</t>
  </si>
  <si>
    <t>https://eur-lex.europa.eu/legal-content/EN/TXT/PDF/?uri=OJ:L_202500772</t>
  </si>
  <si>
    <t xml:space="preserve">Article 3b of Implementing Regulation 2019/1842, as amended most recently by Implementing Regulation (EU) 2025/772 (hereinafter "the ALC Regulation") requires operators of installations that have submitted a climate-neutrality plan to draft a climate-neutrality report (CNR). The Regulation defines the minimum content and format of the CNR. The Regulation on adjustment of annual activity level data was amended in 2024. The consolidated version of  the ALCR and the amendment to the regulation can be downloaded from these two links: </t>
  </si>
  <si>
    <t xml:space="preserve">The Directive and FAR Article 22b require the achievement of milestones and targets to be verified by an accredited verifier.  The Accreditation and Verfication Regulation (AVR) defines further requirements for the verification of climate-neutrality reports and the achievement of milestones and targets. </t>
  </si>
  <si>
    <t xml:space="preserve">The text of a consolidated version of the AVR, including amendments, can be downloaded from the following link: </t>
  </si>
  <si>
    <r>
      <t>Article 6 of the AVR</t>
    </r>
    <r>
      <rPr>
        <sz val="10"/>
        <color rgb="FFFF0000"/>
        <rFont val="Arial"/>
        <family val="2"/>
      </rPr>
      <t xml:space="preserve"> </t>
    </r>
    <r>
      <rPr>
        <sz val="10"/>
        <rFont val="Arial"/>
        <family val="2"/>
      </rPr>
      <t>spells out the objective of verification to ensure the reliability of  information and data submitted in reports related to the EU ETS:</t>
    </r>
  </si>
  <si>
    <t>Based on the information collected during the verification, the verifier shall issue a verification report to the operator on the climate-neutrality report that was subject to that verification.</t>
  </si>
  <si>
    <t xml:space="preserve">Article 27 (2) of AVR requires that: </t>
  </si>
  <si>
    <t>The CNR verification report template has been produced to comply with the requirements of Article 27 of the AVR, the harmonised standards referred to in Article 4 of the AVR (EN ISO 14065), and the specific requirements for financial assurance based verifiers. It is based on these requirements and acknowledged best practice.</t>
  </si>
  <si>
    <t>Guidance on the content of this CNR verification report template is given within the template and in GD11 on climate-neutrality plans. Please consult the guidance in this template when completing the verification report template.</t>
  </si>
  <si>
    <t>All guidance documents and templates developed by the Commission Services on the AVR can be found at  the bottom of the following page:</t>
  </si>
  <si>
    <t>Sheet = READ ME How to use this file</t>
  </si>
  <si>
    <t>Sheet = Guidelines and Conditions</t>
  </si>
  <si>
    <t>This CNR verification report template comprises the following sheets which cross refer to each other and are not to be separated:</t>
  </si>
  <si>
    <r>
      <t xml:space="preserve">‌NOTE - only a </t>
    </r>
    <r>
      <rPr>
        <i/>
        <u/>
        <sz val="10"/>
        <color indexed="18"/>
        <rFont val="Arial"/>
        <family val="2"/>
      </rPr>
      <t>positive</t>
    </r>
    <r>
      <rPr>
        <i/>
        <sz val="10"/>
        <color indexed="18"/>
        <rFont val="Arial"/>
        <family val="2"/>
      </rPr>
      <t xml:space="preserve"> form of words is acceptable for a verified opinion - DO NOT CHANGE THE FORM OF WORDS IN THESE OPINION TEXTS - ADD DETAIL OR ADD COMMENTS WHERE REQUESTED; Extra lines from the comments section can be deleted</t>
    </r>
  </si>
  <si>
    <t>The sheet to list all remaining - uncorrected - misstatements, non-conformities and non-compliances, and the key improvement opportunities identified from the verification</t>
  </si>
  <si>
    <t>This sheet provides the background and other information of relevance to the opinion such as the criteria that control the verification process (accreditation/ certification rules etc) and the criteria against which the verification is conducted (EU ETS Rules etc)</t>
  </si>
  <si>
    <t>This sheet is to provide a summary of any changes identified by the verifier that have an impact on the milestones and targets; and that have not been reported to the CA at the time the verification is completed.</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</si>
  <si>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</si>
  <si>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Further instructions, guidance or comments are given to the right of cells, as relevant. These should be read BEFORE completion of the template. The page format has been set to print out only the relevant sections of the Opinion and Annexes and NOT the guidance column.</t>
  </si>
  <si>
    <t>Opinion Statement (Inst)</t>
  </si>
  <si>
    <t>Opinion Statement (DH Company)</t>
  </si>
  <si>
    <t>&lt;Please indicate whether the Climate-Neutrality Plan was checked by the Competent Authority and deemed compliant. The verifier should check whether there is correspondence between the operator and the Competent Authority to this effect. If the correspondence shows that the plan was not deemed compliant, the verifier shall report this in the verification opinion statement and Annex 3&gt;</t>
  </si>
  <si>
    <t>2026-2030</t>
  </si>
  <si>
    <t>2031-2035</t>
  </si>
  <si>
    <t>2036-2040</t>
  </si>
  <si>
    <t>2041-2045</t>
  </si>
  <si>
    <t>2046-2050</t>
  </si>
  <si>
    <t>Version number of CNR:</t>
  </si>
  <si>
    <t>&lt;Insert the name of the file containing the data report, including final date and version number. This should be the name of the electronic file which should contain a date and version number in the file naming convention&gt;</t>
  </si>
  <si>
    <t>&lt;Insert the date and version number of the report that has been verified (this must match the date in the version control sheet of the report into which this verification opinion is inserted or aattached. The date and version number must be the final ones for the report if it has been revised or updated prior to completion of verification&gt;</t>
  </si>
  <si>
    <t>Climate-Neutrality Report - individual installation</t>
  </si>
  <si>
    <t>Date of Climate-Neutrality Report:</t>
  </si>
  <si>
    <t>Operator/ Installation site visited physically during verification of the Climate-Neutrality report:</t>
  </si>
  <si>
    <t>&lt;if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t>
  </si>
  <si>
    <t>Climate-Neutrality plan in compliance with the FAR and Regulation 2023/2441 ?</t>
  </si>
  <si>
    <t>Have there been changes in the Climate-Neutrality plan or Climate-Neutrality report that affect the milestones and targets?</t>
  </si>
  <si>
    <r>
      <t xml:space="preserve">&lt;If not already reported to the CA, in Annex 3 please provide a brief summary of any changes identified (this might be in addition to some changes that have been reported)&gt;
</t>
    </r>
    <r>
      <rPr>
        <i/>
        <sz val="10"/>
        <color rgb="FFFF0000"/>
        <rFont val="Arial"/>
        <family val="2"/>
      </rPr>
      <t xml:space="preserve"> </t>
    </r>
  </si>
  <si>
    <t>Article 22d: modifications to Climate-Neutrality plan notified to CA?</t>
  </si>
  <si>
    <t>Article 16(2)(fb): Historical emissions, emission levels and the activity levels are consistent with data included in the baseline data reports and the activity level reports?</t>
  </si>
  <si>
    <t>Article 7(4) and 17c: Climate-Neutrality plan correctly applied?</t>
  </si>
  <si>
    <t>Article 17c(c): Evidence of achievement of milestones and targets is consistent with Climate-Neutrality plan?</t>
  </si>
  <si>
    <t>Article 17c(d): Appropriate data is used to demonstrate whether milestones and targets laid down in the Climate-Neutrality plan have been achieved?</t>
  </si>
  <si>
    <t xml:space="preserve">Article 17c(e): Data used to demonstrate that milestones and targets have been achieved is consistent with other relevant data in the verified emission report, baseline data report and annual activity level report? </t>
  </si>
  <si>
    <t>&lt; if prior non-conformities are not corrected and these are still relevant for the achievement of milestones and targets for the relevant reporting period, please indicate that there are such prior period non-conformities and provide more detail in Annex 1&gt;</t>
  </si>
  <si>
    <t>EC guidance on Climate-Neutality plans and FAR met?</t>
  </si>
  <si>
    <t>Competent Authority guidance on ALCR, FAR and Climate-Neutrality plans met (if relevant)?</t>
  </si>
  <si>
    <t xml:space="preserve">The lines of the Opinion statement blocks that are NOT applicable to this verification must be hidden using the "-" sign in the left margin of the sheet. Only the valid statement for this verification must be showing when the verification report is submitted to the CA.
</t>
  </si>
  <si>
    <r>
      <t>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t>
    </r>
    <r>
      <rPr>
        <i/>
        <u/>
        <sz val="10"/>
        <color indexed="18"/>
        <rFont val="Arial"/>
        <family val="2"/>
      </rPr>
      <t>.e. just a summary of any key points</t>
    </r>
    <r>
      <rPr>
        <i/>
        <sz val="10"/>
        <color indexed="18"/>
        <rFont val="Arial"/>
        <family val="2"/>
      </rPr>
      <t xml:space="preserve"> the verifier specifically wishes to draw a user's attention to; the full details of all uncorrected non-material misstatements, non-conformities, non-compliances and recommendations for improvements should be listed in the findings in Annex 1. </t>
    </r>
  </si>
  <si>
    <t>•  the scope of the verification was too limited due to:</t>
  </si>
  <si>
    <t>- the Climate-Neutrality Plan has not been checked or is deemed non-compliant</t>
  </si>
  <si>
    <t>Sheet = Annex 1 - Findings</t>
  </si>
  <si>
    <t>Did a gap occur in the data used to demonstrate that milestones and targets have been achieved?</t>
  </si>
  <si>
    <t>Sheet = Annex 2 - Basis of work</t>
  </si>
  <si>
    <t>To verify to a reasonable level of assurance the Operator's data used to demonstrate that milestones and targets were achieved, as stated in the Report referenced in the attached verification opinion statement issued under the EU Emissions Trading System; and to confirm that milestones and targets as listed in the Climate-Neutrality Plan were achieved.</t>
  </si>
  <si>
    <t>The Operator is solely responsible for the preparation and reporting of data submitted in its Report, as referenced in the attached verification report, for the purpose of reporting in accordance with the rules and its underlying climate-neutrality plan; for any assumptions, information and assessments that support the reported data;  and for establishing and maintaining appropriate procedures, performance management and internal control systems from which the reported information is derived and quality assured.</t>
  </si>
  <si>
    <t>•  checking the climate-neutrality plan for its compliance with Regulation 2019/331 and Regulation 2023/2441</t>
  </si>
  <si>
    <t>•  enforcing the requirements of: Delegated Regulation EU No. 2029/331, Implementing Regulation EU No. 2019/1842 on the reporting of Activity Level Changes to allow adjustment of free allocations (ALCR), and Implementing Regulation EU No.2023/2441 on the content and format of the climate-neutrality plan</t>
  </si>
  <si>
    <t>The Verifier (as named on the attached Verification Report and Opinion Statement (VOS)) is responsible - in accordance with Regulation 2018/2067 on Accreditation and Verification (as referenced under conduct of the verification below) and its verification contract as stated in the VOS - for carrying out verification of the Operator's referenced Report, in the public interest, and independent of the Operator and the Competent Authorities responsible for implementation of Directive 2003/87/EC and Regulations: 2019/1842 (ALCR) and 2019/331 (FAR).</t>
  </si>
  <si>
    <t>It is the responsibility of the Verifer to form an independent opinion, based on examination of information supporting the data presented in the Report as referenced in the VOS, and to report that opinion to the Operator.  The Verifier must also report if, in its opinion:</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</si>
  <si>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Climate-Neutrality Plan.  This also involved assessing where necessary estimates and judgements made by the Operator in preparing the data and considering the overall adequacy of the presentation of the data in the Report referenced in the VOS and its potential for material misstatement.</t>
  </si>
  <si>
    <r>
      <t>The quantitative materiality level is set at 5% of the following data elements</t>
    </r>
    <r>
      <rPr>
        <u/>
        <sz val="10"/>
        <rFont val="Arial"/>
        <family val="2"/>
      </rPr>
      <t xml:space="preserve"> individually</t>
    </r>
    <r>
      <rPr>
        <sz val="10"/>
        <rFont val="Arial"/>
        <family val="2"/>
      </rPr>
      <t>:</t>
    </r>
  </si>
  <si>
    <t>•   the intensity level of each relevant heat benchmark sub-installation individually, expressed as tCO2eq per TJ heat consumed, where the targets achieved relate to activity levels of a heat benchmark sub-installation; or</t>
  </si>
  <si>
    <t>•   the intensity level of each relevant fuel benchmark sub-installation individually, expressed as tCO2eq per TJ fuel consumed, where the targets achieved relate to activity levels of a fuel benchmark sub-installation;</t>
  </si>
  <si>
    <t>Issues with any other elements of data, and with elements associated with compliance with the ALCR or FAR (as relevant) and/or conformance with the MMP are considered under the broader materiality analysis taking account of qualitative aspects.</t>
  </si>
  <si>
    <t>•   the intensity level of each relevant process emission sub-installation individually, expressed as tCO2eq per relevant unit of production, where the targets achieved relate to activity levels of a process emission sub-installation;</t>
  </si>
  <si>
    <t>•   the specific target used to determine the percentage of the benchmark value, where it concerns targets relative to the benchmark value for each relevant sub-installation.</t>
  </si>
  <si>
    <t>a) &lt;Specific national guidance1 - for conduct of verifications by accredited verifier&gt;</t>
  </si>
  <si>
    <t>b) &lt;Specific national guidance2  for conduct of verifications by accredited verifier&gt;</t>
  </si>
  <si>
    <t>a) &lt;Specific national guidance1 -  for conduct of verifications by certified verifier&gt;</t>
  </si>
  <si>
    <t>b) &lt;Specific national guidance2  -  for conduct of verifications by certified verifier&gt;&gt;</t>
  </si>
  <si>
    <t>b) &lt;Specific national guidance2 - for conduct of verifications by accredited verifier&gt;</t>
  </si>
  <si>
    <t>&lt;Delete these lines if not applicable</t>
  </si>
  <si>
    <t>D) EU Guidance developed by the European Commission Services to support the harmonised interpretation of the ALCR and FAR</t>
  </si>
  <si>
    <t>E)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t>
  </si>
  <si>
    <t>A) identified by the verifier and which have NOT been reported to the CA</t>
  </si>
  <si>
    <t>This should include changes to the climate-neutrality plan that could impact achievement of milestones and targets that have not been notified to the Competent Authority in accordance with FAR Article 22d before the end of the reporting period</t>
  </si>
  <si>
    <t>Please complete all relevant data.  One line per comment. If further space is required, please add rows and individually number points.  If there are NO relevant comments to be made please state NOT APPLICABLE in the first row.</t>
  </si>
  <si>
    <t>a) &lt;Specific national guidance1 - EU ETS rules&gt;</t>
  </si>
  <si>
    <t>b) &lt;Specific national guidance2 - EU ETS rules&gt;</t>
  </si>
  <si>
    <t>Sheet = Annex 3 - Changes</t>
  </si>
  <si>
    <t>Sheet = EUwide Constants</t>
  </si>
  <si>
    <t>Sheet = MS Parameters</t>
  </si>
  <si>
    <t>Common lines for multiple sheets</t>
  </si>
  <si>
    <t>Other websites</t>
  </si>
  <si>
    <t>&lt;name/link to be provided by Member State, if relevant&gt;</t>
  </si>
  <si>
    <t>&lt;Help desk link to be provided by Member State, if relevant&gt;</t>
  </si>
  <si>
    <t>The consolidated version of the Free Allocation Rules  can be downloaded from this link:</t>
  </si>
  <si>
    <t>Furthermore, in accordance with Annex V of Directive 2003/87/EC and AVR as updated, the verifier should apply a risk based approach with the aim of reaching a verification opinion providing reasonable assurance that the data report is free from material misstatements and that the report can be verified as satisfactory.</t>
  </si>
  <si>
    <t>Article 27(1) of AVR as updated states that the conclusions on the verification of the operator's climate-neutrality report and the verification opinion are submitted in a verification report:</t>
  </si>
  <si>
    <t>This file constitutes the Verification Report template that has been developed by the Commission as part of a series of guidance documents and electronic templates supporting an EU-wide harmonised interpretation of AVR as updated, the FAR and ALCR. The template aims to provide a standardised, harmonised and consistent way of reporting on the verification of the operator's annual activity level report. This Verification Report template represents the views of the Commission services at the time of publication.</t>
  </si>
  <si>
    <t>Sub-Installation</t>
  </si>
  <si>
    <t>Intensity or emissions value</t>
  </si>
  <si>
    <t>Type of target</t>
  </si>
  <si>
    <t>Target achieved</t>
  </si>
  <si>
    <t>Target related data verified:</t>
  </si>
  <si>
    <t>&lt;Please insert the relevant data from the report subject to verification and state whether the associated target has been achieved&gt;</t>
  </si>
  <si>
    <t>GD 11 GUIDANCE ON CLIMATE-NEUTRALITY PLANS AS A CONDITION OF FREE ALLOCATION</t>
  </si>
  <si>
    <t>Sub_Installations</t>
  </si>
  <si>
    <t>Product benchmark</t>
  </si>
  <si>
    <t>Refinery products</t>
  </si>
  <si>
    <t>Coke</t>
  </si>
  <si>
    <t>Agglomerated iron ore</t>
  </si>
  <si>
    <t>Hot metal</t>
  </si>
  <si>
    <t>EAF carbon steel</t>
  </si>
  <si>
    <t>EAF high alloy steel</t>
  </si>
  <si>
    <t>Iron casting</t>
  </si>
  <si>
    <t>Pre-bake anode</t>
  </si>
  <si>
    <t>[Primary] Aluminium</t>
  </si>
  <si>
    <t>Grey cement clinker</t>
  </si>
  <si>
    <t>White cement clinker</t>
  </si>
  <si>
    <t>Lime</t>
  </si>
  <si>
    <t>Dolime</t>
  </si>
  <si>
    <t>Sintered dolime</t>
  </si>
  <si>
    <t>Float glass</t>
  </si>
  <si>
    <t>Bottles and jars of colourless glass</t>
  </si>
  <si>
    <t>Bottles and jars of coloured glass</t>
  </si>
  <si>
    <t>Continuous filament glass fibre products</t>
  </si>
  <si>
    <t>Facing bricks</t>
  </si>
  <si>
    <t>Pavers</t>
  </si>
  <si>
    <t>Roof tiles</t>
  </si>
  <si>
    <t>Spray dried powder</t>
  </si>
  <si>
    <t>Mineral wool</t>
  </si>
  <si>
    <t>Plaster</t>
  </si>
  <si>
    <t>Dried secondary gypsum</t>
  </si>
  <si>
    <t>Plasterboard</t>
  </si>
  <si>
    <t>Short fibre kraft pulp</t>
  </si>
  <si>
    <t>Long fibre kraft pulp</t>
  </si>
  <si>
    <t>Sulphite pulp, thermo-mechanical and mechanical pulp</t>
  </si>
  <si>
    <t>Recovered paper pulp</t>
  </si>
  <si>
    <t>Newsprint</t>
  </si>
  <si>
    <t>Uncoated fine paper</t>
  </si>
  <si>
    <t>Coated fine paper</t>
  </si>
  <si>
    <t>Tissue</t>
  </si>
  <si>
    <t>Testliner and fluting</t>
  </si>
  <si>
    <t>Uncoated carton board</t>
  </si>
  <si>
    <t>Coated carton board</t>
  </si>
  <si>
    <t>Carbon black</t>
  </si>
  <si>
    <t>Nitric acid</t>
  </si>
  <si>
    <t>Adipic acid</t>
  </si>
  <si>
    <t>Ammonia</t>
  </si>
  <si>
    <t>Steam cracking</t>
  </si>
  <si>
    <t>Aromatics</t>
  </si>
  <si>
    <t>Styrene</t>
  </si>
  <si>
    <t>Phenol/ acetone</t>
  </si>
  <si>
    <t>Ethylene oxide/ ethylene glycols</t>
  </si>
  <si>
    <t>Vinyl chloride monomer</t>
  </si>
  <si>
    <t>S-PVC</t>
  </si>
  <si>
    <t>E-PVC</t>
  </si>
  <si>
    <t>Hydrogen</t>
  </si>
  <si>
    <t>Synthesis gas</t>
  </si>
  <si>
    <t>Soda ash</t>
  </si>
  <si>
    <t>Heat benchmark sub-installation, CL, non-CBAM</t>
  </si>
  <si>
    <t>Heat benchmark sub-installation, non-CL, non-CBAM</t>
  </si>
  <si>
    <t>Heat benchmark sub-installation, CBAM</t>
  </si>
  <si>
    <t>District heating sub-installation</t>
  </si>
  <si>
    <t>Fuel benchmark sub-installation, CL, non-CBAM</t>
  </si>
  <si>
    <t>Fuel benchmark sub-installation, non-CL, non-CBAM</t>
  </si>
  <si>
    <t>Fuel benchmark sub-installation, CBAM</t>
  </si>
  <si>
    <t>Process emissions sub-installation, CL, non-CBAM</t>
  </si>
  <si>
    <t>Process emissions sub-installation, non-CL, non-CBAM</t>
  </si>
  <si>
    <t>Process emissions sub-installation, CBAM</t>
  </si>
  <si>
    <t>SI_Type</t>
  </si>
  <si>
    <t>SI Type</t>
  </si>
  <si>
    <t>Specific emissions</t>
  </si>
  <si>
    <t>Absolute emissions</t>
  </si>
  <si>
    <t>Annex_I_Activity</t>
  </si>
  <si>
    <t>Target_Type</t>
  </si>
  <si>
    <t>Target_Achieved</t>
  </si>
  <si>
    <t>Achieved</t>
  </si>
  <si>
    <t>NOT Achieved</t>
  </si>
  <si>
    <t>Comments</t>
  </si>
  <si>
    <t>Milestone Ref #</t>
  </si>
  <si>
    <t>Milestones  achieved:</t>
  </si>
  <si>
    <t>&lt; Insert the reference number for any milestone NOT achieved, and add a brief comment on the reason why the Milestone has not been met&gt;</t>
  </si>
  <si>
    <t>-- Select --</t>
  </si>
  <si>
    <t>=EUwideConstants!A138</t>
  </si>
  <si>
    <t>Needed for concatenation calculation</t>
  </si>
  <si>
    <t>D.</t>
  </si>
  <si>
    <t>D1</t>
  </si>
  <si>
    <t>D2</t>
  </si>
  <si>
    <t>D3</t>
  </si>
  <si>
    <t>D4</t>
  </si>
  <si>
    <t>D5</t>
  </si>
  <si>
    <t>D6</t>
  </si>
  <si>
    <t>D7</t>
  </si>
  <si>
    <t>D8</t>
  </si>
  <si>
    <t>D9</t>
  </si>
  <si>
    <t>D10</t>
  </si>
  <si>
    <t>&lt;Please HIDE empty lines that are not being used&gt;</t>
  </si>
  <si>
    <t>='Guidelines and Conditions'!C12:I12</t>
  </si>
  <si>
    <t>='Guidelines and Conditions'!B1:I1</t>
  </si>
  <si>
    <t>='Guidelines and Conditions'!B2:I2</t>
  </si>
  <si>
    <t>='Guidelines and Conditions'!B3:I3</t>
  </si>
  <si>
    <t>='Guidelines and Conditions'!B4:I4</t>
  </si>
  <si>
    <t>='Guidelines and Conditions'!B5:I5</t>
  </si>
  <si>
    <t>='Guidelines and Conditions'!B6:I6</t>
  </si>
  <si>
    <t>='Guidelines and Conditions'!B7:I7</t>
  </si>
  <si>
    <t>'='Guidelines and Conditions'!C12:I12</t>
  </si>
  <si>
    <t>='Guidelines and Conditions'!C14:I14</t>
  </si>
  <si>
    <t>='Guidelines and Conditions'!C15:I15</t>
  </si>
  <si>
    <t>='Guidelines and Conditions'!C16:I16</t>
  </si>
  <si>
    <t>='Guidelines and Conditions'!C17:I17</t>
  </si>
  <si>
    <t>='Guidelines and Conditions'!C18:I18</t>
  </si>
  <si>
    <t>='Guidelines and Conditions'!C20:I20</t>
  </si>
  <si>
    <t>='Guidelines and Conditions'!C21:I21</t>
  </si>
  <si>
    <t>='Guidelines and Conditions'!C22:I22</t>
  </si>
  <si>
    <t>='Guidelines and Conditions'!C24:I24</t>
  </si>
  <si>
    <t>='Guidelines and Conditions'!C25:I25</t>
  </si>
  <si>
    <t>='Guidelines and Conditions'!C26:I26</t>
  </si>
  <si>
    <t>='Guidelines and Conditions'!C28:I28</t>
  </si>
  <si>
    <t>='Guidelines and Conditions'!C29:I29</t>
  </si>
  <si>
    <t>='Guidelines and Conditions'!C31:I31</t>
  </si>
  <si>
    <t>='Guidelines and Conditions'!C33:I33</t>
  </si>
  <si>
    <t>='Guidelines and Conditions'!C34:I34</t>
  </si>
  <si>
    <t>='Guidelines and Conditions'!C36:I36</t>
  </si>
  <si>
    <t>='Guidelines and Conditions'!C37:I37</t>
  </si>
  <si>
    <t>='Guidelines and Conditions'!C39:I39</t>
  </si>
  <si>
    <t>='Guidelines and Conditions'!C40:I40</t>
  </si>
  <si>
    <t>='Guidelines and Conditions'!C42:I42</t>
  </si>
  <si>
    <t>='Guidelines and Conditions'!C44:I44</t>
  </si>
  <si>
    <t>='Guidelines and Conditions'!C46:I46</t>
  </si>
  <si>
    <t>='Guidelines and Conditions'!C47:I47</t>
  </si>
  <si>
    <t>='Guidelines and Conditions'!C50:I50</t>
  </si>
  <si>
    <t>='Guidelines and Conditions'!B52:I52</t>
  </si>
  <si>
    <t>='Guidelines and Conditions'!B53:I53</t>
  </si>
  <si>
    <t>='Guidelines and Conditions'!C54:D54</t>
  </si>
  <si>
    <t>='Guidelines and Conditions'!E54:I54</t>
  </si>
  <si>
    <t>='Guidelines and Conditions'!C55:D55</t>
  </si>
  <si>
    <t>='Guidelines and Conditions'!E55:I55</t>
  </si>
  <si>
    <t>='Guidelines and Conditions'!C56:D56</t>
  </si>
  <si>
    <t>='Guidelines and Conditions'!B57:I57</t>
  </si>
  <si>
    <t>='Guidelines and Conditions'!C58:I58</t>
  </si>
  <si>
    <t>='Guidelines and Conditions'!C59:I59</t>
  </si>
  <si>
    <t>='Guidelines and Conditions'!C60:I60</t>
  </si>
  <si>
    <t>='Guidelines and Conditions'!B61:I61</t>
  </si>
  <si>
    <t>='Guidelines and Conditions'!C62:I62</t>
  </si>
  <si>
    <t>='Guidelines and Conditions'!B64:I64</t>
  </si>
  <si>
    <t>='Guidelines and Conditions'!B76:E76</t>
  </si>
  <si>
    <t>='Guidelines and Conditions'!B77:E77</t>
  </si>
  <si>
    <t>='READ ME How to use this file'!B1</t>
  </si>
  <si>
    <t>='READ ME How to use this file'!B2:C2</t>
  </si>
  <si>
    <t>='READ ME How to use this file'!B3</t>
  </si>
  <si>
    <t>='READ ME How to use this file'!C3</t>
  </si>
  <si>
    <t>='READ ME How to use this file'!B4</t>
  </si>
  <si>
    <t>='READ ME How to use this file'!C4</t>
  </si>
  <si>
    <t>='READ ME How to use this file'!B5</t>
  </si>
  <si>
    <t>='READ ME How to use this file'!C5</t>
  </si>
  <si>
    <t>='READ ME How to use this file'!B6</t>
  </si>
  <si>
    <t>='READ ME How to use this file'!C6</t>
  </si>
  <si>
    <t>='READ ME How to use this file'!B7</t>
  </si>
  <si>
    <t>='READ ME How to use this file'!C7</t>
  </si>
  <si>
    <t>='READ ME How to use this file'!A9:B9</t>
  </si>
  <si>
    <t>='READ ME How to use this file'!B10:C10</t>
  </si>
  <si>
    <t>='READ ME How to use this file'!B11:C11</t>
  </si>
  <si>
    <t>='READ ME How to use this file'!B12:C12</t>
  </si>
  <si>
    <t>='READ ME How to use this file'!B14:C14</t>
  </si>
  <si>
    <t>='READ ME How to use this file'!B15:C15</t>
  </si>
  <si>
    <t>='READ ME How to use this file'!B16:C16</t>
  </si>
  <si>
    <t>='READ ME How to use this file'!B17:C17</t>
  </si>
  <si>
    <t>='READ ME How to use this file'!B18:C18</t>
  </si>
  <si>
    <t>'='READ ME How to use this file'!B20:C20</t>
  </si>
  <si>
    <t>'='Opinion Statement (Inst)'!A2:E2</t>
  </si>
  <si>
    <t>'='Opinion Statement (Inst)'!F2:F6</t>
  </si>
  <si>
    <t>'='Opinion Statement (Inst)'!A5:E5</t>
  </si>
  <si>
    <t>'='Opinion Statement (Inst)'!A6</t>
  </si>
  <si>
    <t>'='Opinion Statement (Inst)'!A7</t>
  </si>
  <si>
    <t>'='Opinion Statement (Inst)'!A8</t>
  </si>
  <si>
    <t>'='Opinion Statement (Inst)'!A9</t>
  </si>
  <si>
    <t>'='Opinion Statement (Inst)'!A10</t>
  </si>
  <si>
    <t>'='Opinion Statement (Inst)'!A12</t>
  </si>
  <si>
    <t>'='Opinion Statement (Inst)'!F12</t>
  </si>
  <si>
    <t>'='Opinion Statement (Inst)'!A13</t>
  </si>
  <si>
    <t>'='Opinion Statement (Inst)'!F13</t>
  </si>
  <si>
    <t>'='Opinion Statement (Inst)'!A14</t>
  </si>
  <si>
    <t>'='Opinion Statement (Inst)'!F14</t>
  </si>
  <si>
    <t>'='Opinion Statement (Inst)'!A16</t>
  </si>
  <si>
    <t>'='Opinion Statement (Inst)'!F16</t>
  </si>
  <si>
    <t>'='Opinion Statement (Inst)'!A17</t>
  </si>
  <si>
    <t>'='Opinion Statement (Inst)'!F17</t>
  </si>
  <si>
    <t>'='Opinion Statement (Inst)'!A19:E19</t>
  </si>
  <si>
    <t>'='Opinion Statement (Inst)'!A20</t>
  </si>
  <si>
    <t>'='Opinion Statement (Inst)'!B20:E20</t>
  </si>
  <si>
    <t>'='Opinion Statement (Inst)'!A22</t>
  </si>
  <si>
    <t>'='Opinion Statement (Inst)'!F22:F23</t>
  </si>
  <si>
    <t>'='Opinion Statement (Inst)'!A24</t>
  </si>
  <si>
    <t>'='Opinion Statement (Inst)'!F24</t>
  </si>
  <si>
    <t>'='Opinion Statement (Inst)'!A26:E26</t>
  </si>
  <si>
    <t>'='Opinion Statement (Inst)'!A27</t>
  </si>
  <si>
    <t>'='Opinion Statement (Inst)'!B27</t>
  </si>
  <si>
    <t>'='Opinion Statement (Inst)'!C27</t>
  </si>
  <si>
    <t>'='Opinion Statement (Inst)'!D27</t>
  </si>
  <si>
    <t>'='Opinion Statement (Inst)'!E27</t>
  </si>
  <si>
    <t>'='Opinion Statement (Inst)'!F27</t>
  </si>
  <si>
    <t>'='Opinion Statement (Inst)'!F30</t>
  </si>
  <si>
    <t>'='Opinion Statement (Inst)'!A38:A44</t>
  </si>
  <si>
    <t>'='Opinion Statement (Inst)'!B38:E38</t>
  </si>
  <si>
    <t>'='Opinion Statement (Inst)'!B39</t>
  </si>
  <si>
    <t>'='Opinion Statement (Inst)'!C39:E39</t>
  </si>
  <si>
    <t>'='Opinion Statement (Inst)'!F40:F41</t>
  </si>
  <si>
    <t>='Opinion Statement (Inst)'!A46</t>
  </si>
  <si>
    <t>='Opinion Statement (Inst)'!F46</t>
  </si>
  <si>
    <t>='Opinion Statement (Inst)'!A47</t>
  </si>
  <si>
    <t>='Opinion Statement (Inst)'!F47</t>
  </si>
  <si>
    <t>='Opinion Statement (Inst)'!A49:E49</t>
  </si>
  <si>
    <t>='Opinion Statement (Inst)'!A50</t>
  </si>
  <si>
    <t>='Opinion Statement (Inst)'!F50</t>
  </si>
  <si>
    <t>='Opinion Statement (Inst)'!A53</t>
  </si>
  <si>
    <t>='Opinion Statement (Inst)'!F53</t>
  </si>
  <si>
    <t>='Opinion Statement (Inst)'!A54</t>
  </si>
  <si>
    <t>='Opinion Statement (Inst)'!F54</t>
  </si>
  <si>
    <t>='Opinion Statement (Inst)'!A55</t>
  </si>
  <si>
    <t>='Opinion Statement (Inst)'!F55</t>
  </si>
  <si>
    <t>='Opinion Statement (Inst)'!A56</t>
  </si>
  <si>
    <t>='Opinion Statement (Inst)'!F56</t>
  </si>
  <si>
    <t>='Opinion Statement (Inst)'!A57</t>
  </si>
  <si>
    <t>='Opinion Statement (Inst)'!F57</t>
  </si>
  <si>
    <t>='Opinion Statement (Inst)'!A59:E59</t>
  </si>
  <si>
    <t>='Opinion Statement (Inst)'!F59:F60</t>
  </si>
  <si>
    <t>='Opinion Statement (Inst)'!A60</t>
  </si>
  <si>
    <t>='Opinion Statement (Inst)'!A61</t>
  </si>
  <si>
    <t>='Opinion Statement (Inst)'!F61</t>
  </si>
  <si>
    <t>='Opinion Statement (Inst)'!A62:E62</t>
  </si>
  <si>
    <t>='Opinion Statement (Inst)'!F62</t>
  </si>
  <si>
    <t>='Opinion Statement (Inst)'!A63</t>
  </si>
  <si>
    <t>='Opinion Statement (Inst)'!F63</t>
  </si>
  <si>
    <t>='Opinion Statement (Inst)'!A64</t>
  </si>
  <si>
    <t>='Opinion Statement (Inst)'!A65</t>
  </si>
  <si>
    <t>='Opinion Statement (Inst)'!A67</t>
  </si>
  <si>
    <t>='Opinion Statement (Inst)'!A68</t>
  </si>
  <si>
    <t>='Opinion Statement (Inst)'!A69</t>
  </si>
  <si>
    <t>='Opinion Statement (Inst)'!A70</t>
  </si>
  <si>
    <t>='Opinion Statement (Inst)'!A71</t>
  </si>
  <si>
    <t>='Opinion Statement (Inst)'!A72</t>
  </si>
  <si>
    <t>='Opinion Statement (Inst)'!A73</t>
  </si>
  <si>
    <t>='Opinion Statement (Inst)'!A74:A76</t>
  </si>
  <si>
    <t>='Opinion Statement (Inst)'!F74:F75</t>
  </si>
  <si>
    <t>='Opinion Statement (Inst)'!B75:E75</t>
  </si>
  <si>
    <t>='Opinion Statement (Inst)'!F76</t>
  </si>
  <si>
    <t>='Opinion Statement (Inst)'!A77:A79</t>
  </si>
  <si>
    <t>='Opinion Statement (Inst)'!A80:A82</t>
  </si>
  <si>
    <t>='Opinion Statement (Inst)'!F80</t>
  </si>
  <si>
    <t>='Opinion Statement (Inst)'!B81:E81</t>
  </si>
  <si>
    <t>='Opinion Statement (Inst)'!A83</t>
  </si>
  <si>
    <t>='Opinion Statement (Inst)'!A84</t>
  </si>
  <si>
    <t>='Opinion Statement (Inst)'!A85:A87</t>
  </si>
  <si>
    <t>='Opinion Statement (Inst)'!B86:E86</t>
  </si>
  <si>
    <t>='Opinion Statement (Inst)'!A88</t>
  </si>
  <si>
    <t>='Opinion Statement (Inst)'!F88</t>
  </si>
  <si>
    <t>='Opinion Statement (Inst)'!A89:E89</t>
  </si>
  <si>
    <t>='Opinion Statement (Inst)'!A90:A92</t>
  </si>
  <si>
    <t>='Opinion Statement (Inst)'!F90:F91</t>
  </si>
  <si>
    <t>='Opinion Statement (Inst)'!A93:A95</t>
  </si>
  <si>
    <t>='Opinion Statement (Inst)'!A96:E96</t>
  </si>
  <si>
    <t>='Opinion Statement (Inst)'!F96:F98</t>
  </si>
  <si>
    <t>='Opinion Statement (Inst)'!A97:A99</t>
  </si>
  <si>
    <t>='Opinion Statement (Inst)'!B98:E98</t>
  </si>
  <si>
    <t>='Opinion Statement (Inst)'!A100:A102</t>
  </si>
  <si>
    <t>='Opinion Statement (Inst)'!A103:A105</t>
  </si>
  <si>
    <t>='Opinion Statement (Inst)'!A107:E107</t>
  </si>
  <si>
    <t>='Opinion Statement (Inst)'!F106</t>
  </si>
  <si>
    <t>='Opinion Statement (Inst)'!A108:A109</t>
  </si>
  <si>
    <t>='Opinion Statement (Inst)'!B108:E109</t>
  </si>
  <si>
    <t>='Opinion Statement (Inst)'!F108</t>
  </si>
  <si>
    <t>='Opinion Statement (Inst)'!F109</t>
  </si>
  <si>
    <t>='Opinion Statement (Inst)'!A111:A112</t>
  </si>
  <si>
    <t>='Opinion Statement (Inst)'!B111:E112</t>
  </si>
  <si>
    <t>='Opinion Statement (Inst)'!F111</t>
  </si>
  <si>
    <t>='Opinion Statement (Inst)'!F112</t>
  </si>
  <si>
    <t>='Opinion Statement (Inst)'!A113</t>
  </si>
  <si>
    <t>='Opinion Statement (Inst)'!F113:F119</t>
  </si>
  <si>
    <t>='Opinion Statement (Inst)'!F120:F122</t>
  </si>
  <si>
    <t>='Opinion Statement (Inst)'!A124:A131</t>
  </si>
  <si>
    <t>='Opinion Statement (Inst)'!B124:E124</t>
  </si>
  <si>
    <t>='Opinion Statement (Inst)'!F124</t>
  </si>
  <si>
    <t>='Opinion Statement (Inst)'!B125:E125</t>
  </si>
  <si>
    <t>='Opinion Statement (Inst)'!F125:F126</t>
  </si>
  <si>
    <t>='Opinion Statement (Inst)'!B126:E126</t>
  </si>
  <si>
    <t>='Opinion Statement (Inst)'!B127:E127</t>
  </si>
  <si>
    <t>='Opinion Statement (Inst)'!B128:E128</t>
  </si>
  <si>
    <t>='Opinion Statement (Inst)'!B129:E129</t>
  </si>
  <si>
    <t>='Opinion Statement (Inst)'!B130:E130</t>
  </si>
  <si>
    <t>='Opinion Statement (Inst)'!B131:E131</t>
  </si>
  <si>
    <t>='Opinion Statement (Inst)'!A133:E133</t>
  </si>
  <si>
    <t>='Opinion Statement (Inst)'!A134</t>
  </si>
  <si>
    <t>='Opinion Statement (Inst)'!F134</t>
  </si>
  <si>
    <t>='Opinion Statement (Inst)'!A135</t>
  </si>
  <si>
    <t>='Opinion Statement (Inst)'!A136</t>
  </si>
  <si>
    <t>='Opinion Statement (Inst)'!A137</t>
  </si>
  <si>
    <t>='Opinion Statement (Inst)'!A138</t>
  </si>
  <si>
    <t>='Opinion Statement (Inst)'!A140</t>
  </si>
  <si>
    <t>='Opinion Statement (Inst)'!F140</t>
  </si>
  <si>
    <t>='Opinion Statement (Inst)'!A141</t>
  </si>
  <si>
    <t>='Opinion Statement (Inst)'!F141</t>
  </si>
  <si>
    <t>='Opinion Statement (Inst)'!A142</t>
  </si>
  <si>
    <t>='Opinion Statement (Inst)'!F142</t>
  </si>
  <si>
    <t>='Opinion Statement (Inst)'!A144</t>
  </si>
  <si>
    <t>='Opinion Statement (Inst)'!F144</t>
  </si>
  <si>
    <t>='Opinion Statement (Inst)'!A145</t>
  </si>
  <si>
    <t>='Opinion Statement (Inst)'!F145</t>
  </si>
  <si>
    <t>='Opinion Statement (Inst)'!A146</t>
  </si>
  <si>
    <t>='Opinion Statement (Inst)'!A147</t>
  </si>
  <si>
    <t>='Opinion Statement (Inst)'!A148</t>
  </si>
  <si>
    <t>='Opinion Statement (Inst)'!F148</t>
  </si>
  <si>
    <t>='Opinion Statement (Inst)'!A149</t>
  </si>
  <si>
    <t>='Opinion Statement (Inst)'!F149</t>
  </si>
  <si>
    <t>='Annex 1 - Findings'!B43:D43</t>
  </si>
  <si>
    <t>='Annex 1 - Findings'!G44:G51</t>
  </si>
  <si>
    <t>='Annex 1 - Findings'!B55:D55</t>
  </si>
  <si>
    <t>='Annex 1 - Findings'!G56:G63</t>
  </si>
  <si>
    <t>='Annex 1 - Findings'!A68:E68</t>
  </si>
  <si>
    <t>='Annex 1 - Findings'!B70:D70</t>
  </si>
  <si>
    <t>='Annex 1 - Findings'!G70</t>
  </si>
  <si>
    <t>='Annex 1 - Findings'!B71:D71</t>
  </si>
  <si>
    <t>='Annex 1 - Findings'!B72:D72</t>
  </si>
  <si>
    <t>='Annex 1 - Findings'!B73:D73</t>
  </si>
  <si>
    <t>='Annex 1 - Findings'!G74</t>
  </si>
  <si>
    <t>='Annex 2 - basis of work'!A5:B5</t>
  </si>
  <si>
    <t>='Annex 2 - basis of work'!C5:C6</t>
  </si>
  <si>
    <t>='Annex 2 - basis of work'!A7</t>
  </si>
  <si>
    <t>='Annex 2 - basis of work'!B7</t>
  </si>
  <si>
    <t>='Annex 2 - basis of work'!A8</t>
  </si>
  <si>
    <t>='Annex 2 - basis of work'!B8</t>
  </si>
  <si>
    <t>='Annex 2 - basis of work'!B9</t>
  </si>
  <si>
    <t>='Annex 2 - basis of work'!B10</t>
  </si>
  <si>
    <t>='Annex 2 - basis of work'!B11</t>
  </si>
  <si>
    <t>='Annex 2 - basis of work'!B12</t>
  </si>
  <si>
    <t>='Annex 2 - basis of work'!B13</t>
  </si>
  <si>
    <t>='Annex 2 - basis of work'!B14</t>
  </si>
  <si>
    <t>='Annex 2 - basis of work'!B15</t>
  </si>
  <si>
    <t>='Annex 2 - basis of work'!B16</t>
  </si>
  <si>
    <t>='Annex 2 - basis of work'!B17</t>
  </si>
  <si>
    <t>='Annex 2 - basis of work'!A19</t>
  </si>
  <si>
    <t>='Annex 2 - basis of work'!B19</t>
  </si>
  <si>
    <t>='Annex 2 - basis of work'!A20</t>
  </si>
  <si>
    <t>='Annex 2 - basis of work'!B20</t>
  </si>
  <si>
    <t>='Annex 2 - basis of work'!B21</t>
  </si>
  <si>
    <t>='Annex 2 - basis of work'!C21</t>
  </si>
  <si>
    <t>='Annex 2 - basis of work'!B22</t>
  </si>
  <si>
    <t>='Annex 2 - basis of work'!B23</t>
  </si>
  <si>
    <t>='Annex 2 - basis of work'!B24</t>
  </si>
  <si>
    <t>='Annex 2 - basis of work'!B25</t>
  </si>
  <si>
    <t>='Annex 2 - basis of work'!B26</t>
  </si>
  <si>
    <t>='Annex 2 - basis of work'!B27</t>
  </si>
  <si>
    <t>='Annex 2 - basis of work'!A28</t>
  </si>
  <si>
    <t>='Annex 2 - basis of work'!C28</t>
  </si>
  <si>
    <t>='Annex 2 - basis of work'!B29</t>
  </si>
  <si>
    <t>='Annex 2 - basis of work'!A31:A40</t>
  </si>
  <si>
    <t>='Annex 2 - basis of work'!B31</t>
  </si>
  <si>
    <t>='Annex 2 - basis of work'!C31:C33</t>
  </si>
  <si>
    <t>='Annex 2 - basis of work'!B32</t>
  </si>
  <si>
    <t>='Annex 2 - basis of work'!B33</t>
  </si>
  <si>
    <t>='Annex 2 - basis of work'!B34</t>
  </si>
  <si>
    <t>='Annex 2 - basis of work'!B35</t>
  </si>
  <si>
    <t>='Annex 2 - basis of work'!B36</t>
  </si>
  <si>
    <t>='Annex 2 - basis of work'!B37</t>
  </si>
  <si>
    <t>='Annex 2 - basis of work'!B41</t>
  </si>
  <si>
    <t>='Annex 2 - basis of work'!C41:C43</t>
  </si>
  <si>
    <t>='Annex 2 - basis of work'!B42</t>
  </si>
  <si>
    <t>='Annex 2 - basis of work'!B43</t>
  </si>
  <si>
    <t>='Annex 2 - basis of work'!B44</t>
  </si>
  <si>
    <t>='Annex 2 - basis of work'!C44:C45</t>
  </si>
  <si>
    <t>='Annex 2 - basis of work'!B46</t>
  </si>
  <si>
    <t>='Annex 2 - basis of work'!B50</t>
  </si>
  <si>
    <t>='Annex 2 - basis of work'!C50:C52</t>
  </si>
  <si>
    <t>='Annex 2 - basis of work'!B51</t>
  </si>
  <si>
    <t>='Annex 2 - basis of work'!B52</t>
  </si>
  <si>
    <t>='Annex 2 - basis of work'!B53</t>
  </si>
  <si>
    <t>='Annex 2 - basis of work'!B54</t>
  </si>
  <si>
    <t>='Annex 2 - basis of work'!B55</t>
  </si>
  <si>
    <t>Sheet = Accounting</t>
  </si>
  <si>
    <t>='Annex 3 - Changes '!A7:B7</t>
  </si>
  <si>
    <t>='Annex 3 - Changes '!B8</t>
  </si>
  <si>
    <t>='Annex 3 - Changes '!C9:C14</t>
  </si>
  <si>
    <t>='Annex 3 - Changes '!C16:C18</t>
  </si>
  <si>
    <t>=Accounting!B3</t>
  </si>
  <si>
    <t>=Accounting!B8</t>
  </si>
  <si>
    <t>=EUwideConstants!A4</t>
  </si>
  <si>
    <t>=EUwideConstants!A5</t>
  </si>
  <si>
    <t>=EUwideConstants!A6</t>
  </si>
  <si>
    <t>=EUwideConstants!A7</t>
  </si>
  <si>
    <t>=EUwideConstants!A8</t>
  </si>
  <si>
    <t>=EUwideConstants!A9</t>
  </si>
  <si>
    <t>=EUwideConstants!A10</t>
  </si>
  <si>
    <t>=EUwideConstants!A11</t>
  </si>
  <si>
    <t>=EUwideConstants!A12</t>
  </si>
  <si>
    <t>=EUwideConstants!A13</t>
  </si>
  <si>
    <t>=EUwideConstants!A14</t>
  </si>
  <si>
    <t>=EUwideConstants!A15</t>
  </si>
  <si>
    <t>=EUwideConstants!A16</t>
  </si>
  <si>
    <t>=EUwideConstants!A17</t>
  </si>
  <si>
    <t>=EUwideConstants!A18</t>
  </si>
  <si>
    <t>=EUwideConstants!A19</t>
  </si>
  <si>
    <t>=EUwideConstants!A20</t>
  </si>
  <si>
    <t>=EUwideConstants!A21</t>
  </si>
  <si>
    <t>=EUwideConstants!A22</t>
  </si>
  <si>
    <t>=EUwideConstants!A23</t>
  </si>
  <si>
    <t>=EUwideConstants!A24</t>
  </si>
  <si>
    <t>=EUwideConstants!A25</t>
  </si>
  <si>
    <t>=EUwideConstants!A26</t>
  </si>
  <si>
    <t>=EUwideConstants!A27</t>
  </si>
  <si>
    <t>=EUwideConstants!A28</t>
  </si>
  <si>
    <t>=EUwideConstants!A29</t>
  </si>
  <si>
    <t>=EUwideConstants!A30</t>
  </si>
  <si>
    <t>=EUwideConstants!A31</t>
  </si>
  <si>
    <t>=EUwideConstants!A42</t>
  </si>
  <si>
    <t>=EUwideConstants!A43</t>
  </si>
  <si>
    <t>=EUwideConstants!A44</t>
  </si>
  <si>
    <t>=EUwideConstants!A45</t>
  </si>
  <si>
    <t>=EUwideConstants!A46</t>
  </si>
  <si>
    <t>=EUwideConstants!A47</t>
  </si>
  <si>
    <t>=EUwideConstants!A48</t>
  </si>
  <si>
    <t>=EUwideConstants!A49</t>
  </si>
  <si>
    <t>=EUwideConstants!A50</t>
  </si>
  <si>
    <t>=EUwideConstants!A51</t>
  </si>
  <si>
    <t>=EUwideConstants!A52</t>
  </si>
  <si>
    <t>=EUwideConstants!A53</t>
  </si>
  <si>
    <t>=EUwideConstants!A54</t>
  </si>
  <si>
    <t>=EUwideConstants!A55</t>
  </si>
  <si>
    <t>=EUwideConstants!A56</t>
  </si>
  <si>
    <t>=EUwideConstants!A57</t>
  </si>
  <si>
    <t>=EUwideConstants!A58</t>
  </si>
  <si>
    <t>=EUwideConstants!A59</t>
  </si>
  <si>
    <t>=EUwideConstants!A60</t>
  </si>
  <si>
    <t>=EUwideConstants!A61</t>
  </si>
  <si>
    <t>=EUwideConstants!A62</t>
  </si>
  <si>
    <t>=EUwideConstants!A63</t>
  </si>
  <si>
    <t>=EUwideConstants!A64</t>
  </si>
  <si>
    <t>=EUwideConstants!A65</t>
  </si>
  <si>
    <t>=EUwideConstants!A66</t>
  </si>
  <si>
    <t>=EUwideConstants!A67</t>
  </si>
  <si>
    <t>=EUwideConstants!A68</t>
  </si>
  <si>
    <t>=EUwideConstants!A69</t>
  </si>
  <si>
    <t>=EUwideConstants!A70</t>
  </si>
  <si>
    <t>=EUwideConstants!A71</t>
  </si>
  <si>
    <t>=EUwideConstants!A72</t>
  </si>
  <si>
    <t>=EUwideConstants!A73</t>
  </si>
  <si>
    <t>=EUwideConstants!A74</t>
  </si>
  <si>
    <t>=EUwideConstants!A75</t>
  </si>
  <si>
    <t>=EUwideConstants!A76</t>
  </si>
  <si>
    <t>=EUwideConstants!A77</t>
  </si>
  <si>
    <t>=EUwideConstants!A78</t>
  </si>
  <si>
    <t>=EUwideConstants!A79</t>
  </si>
  <si>
    <t>=EUwideConstants!A80</t>
  </si>
  <si>
    <t>=EUwideConstants!A81</t>
  </si>
  <si>
    <t>=EUwideConstants!A82</t>
  </si>
  <si>
    <t>=EUwideConstants!A83</t>
  </si>
  <si>
    <t>=EUwideConstants!A84</t>
  </si>
  <si>
    <t>=EUwideConstants!A85</t>
  </si>
  <si>
    <t>=EUwideConstants!A86</t>
  </si>
  <si>
    <t>=EUwideConstants!A87</t>
  </si>
  <si>
    <t>=EUwideConstants!A88</t>
  </si>
  <si>
    <t>=EUwideConstants!A89</t>
  </si>
  <si>
    <t>=EUwideConstants!A90</t>
  </si>
  <si>
    <t>=EUwideConstants!A91</t>
  </si>
  <si>
    <t>=EUwideConstants!A92</t>
  </si>
  <si>
    <t>=EUwideConstants!A93</t>
  </si>
  <si>
    <t>=EUwideConstants!A94</t>
  </si>
  <si>
    <t>=EUwideConstants!A95</t>
  </si>
  <si>
    <t>=EUwideConstants!A96</t>
  </si>
  <si>
    <t>=EUwideConstants!A97</t>
  </si>
  <si>
    <t>=EUwideConstants!A98</t>
  </si>
  <si>
    <t>=EUwideConstants!A99</t>
  </si>
  <si>
    <t>=EUwideConstants!A100</t>
  </si>
  <si>
    <t>=EUwideConstants!A101</t>
  </si>
  <si>
    <t>=EUwideConstants!A102</t>
  </si>
  <si>
    <t>=EUwideConstants!A103</t>
  </si>
  <si>
    <t>=EUwideConstants!A36</t>
  </si>
  <si>
    <t>=EUwideConstants!A37</t>
  </si>
  <si>
    <t>=EUwideConstants!A108</t>
  </si>
  <si>
    <t>=EUwideConstants!A109</t>
  </si>
  <si>
    <t>=EUwideConstants!A114</t>
  </si>
  <si>
    <t>=EUwideConstants!A115</t>
  </si>
  <si>
    <t>=EUwideConstants!A132</t>
  </si>
  <si>
    <t>=EUwideConstants!A137</t>
  </si>
  <si>
    <t>=EUwideConstants!A178</t>
  </si>
  <si>
    <t>=EUwideConstants!A179</t>
  </si>
  <si>
    <t>=EUwideConstants!A129</t>
  </si>
  <si>
    <t>=EUwideConstants!A134</t>
  </si>
  <si>
    <t>=EUwideConstants!A139</t>
  </si>
  <si>
    <t>=EUwideConstants!A127</t>
  </si>
  <si>
    <t>=EUwideConstants!A133</t>
  </si>
  <si>
    <t>=EUwideConstants!A128</t>
  </si>
  <si>
    <t>=EUwideConstants!A155</t>
  </si>
  <si>
    <t>=EUwideConstants!A156</t>
  </si>
  <si>
    <t>=OperatorName</t>
  </si>
  <si>
    <t>=InstallationName</t>
  </si>
  <si>
    <t>='Annex 2 - basis of work'!B45</t>
  </si>
  <si>
    <t>='Opinion Statement (Inst)'!F135</t>
  </si>
  <si>
    <t>='Opinion Statement (Inst)'!F136</t>
  </si>
  <si>
    <t>='Opinion Statement (Inst)'!F137</t>
  </si>
  <si>
    <t>='Opinion Statement (Inst)'!F138</t>
  </si>
  <si>
    <t>='Opinion Statement (Inst)'!B94:E94</t>
  </si>
  <si>
    <t>='Opinion Statement (Inst)'!B91:E91</t>
  </si>
  <si>
    <t>='Opinion Statement (Inst)'!B78:E78</t>
  </si>
  <si>
    <t>='Opinion Statement (Inst)'!F79</t>
  </si>
  <si>
    <t>''='Opinion Statement (Inst)'!F1</t>
  </si>
  <si>
    <t>''='Annex 1 - Findings'!G1</t>
  </si>
  <si>
    <t>''='Annex 2 - basis of work'!C1</t>
  </si>
  <si>
    <t>''='Annex 3 - Changes '!C1</t>
  </si>
  <si>
    <t>'='Opinion Statement (Inst)'!F99</t>
  </si>
  <si>
    <t>'='Opinion Statement (Inst)'!F102</t>
  </si>
  <si>
    <t>'='Opinion Statement (Inst)'!F105</t>
  </si>
  <si>
    <t>''='Opinion Statement (Inst)'!A3:E3</t>
  </si>
  <si>
    <t>'='Annex 1 - Findings'!A1:E1</t>
  </si>
  <si>
    <t>'='Annex 2 - basis of work'!A2:B2</t>
  </si>
  <si>
    <t>'='Annex 3 - Changes '!A2:B2</t>
  </si>
  <si>
    <t>'='Annex 2 - basis of work'!C38</t>
  </si>
  <si>
    <t>'='Annex 2 - basis of work'!C3:C4</t>
  </si>
  <si>
    <t>'='Annex 1 - Findings'!G3:G4</t>
  </si>
  <si>
    <t>'='Annex 3 - Changes '!C3:C4</t>
  </si>
  <si>
    <t>=MSParameters!A1</t>
  </si>
  <si>
    <t>=MSParameters!A4</t>
  </si>
  <si>
    <t>=MSParameters!A5</t>
  </si>
  <si>
    <t>=MSParameters!A6</t>
  </si>
  <si>
    <t>=MSParameters!A7</t>
  </si>
  <si>
    <t>=MSParameters!A8</t>
  </si>
  <si>
    <t>=MSParameters!A15</t>
  </si>
  <si>
    <t>=MSParameters!A16</t>
  </si>
  <si>
    <t>=MSParameters!A23</t>
  </si>
  <si>
    <t>=MSParameters!A24</t>
  </si>
  <si>
    <t>=MSParameters!A40</t>
  </si>
  <si>
    <t>We have conducted a verification of the data used to demonstrate whether milestones and targets have been achieved as reported by the above Operator in its Report as referenced above. On the basis of the verification work undertaken (see Annex 2) these data are fairly stated, with the exception of the points listed below.
We also confirm that the milestones and targets listed in the Climate-Neutrality plan and the Climate-Neutrality report are consistent and that these have been achieved for the reporting period.</t>
  </si>
  <si>
    <t>='Opinion Statement (Inst)'!F28:F29</t>
  </si>
  <si>
    <t xml:space="preserve">&lt;OR use this opinion text:
1)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OR
2) the milestones and targets listed in the climate-neutrality plan and climate-neutrality report have NOT BEEN ACHIEVED. 
</t>
  </si>
  <si>
    <t xml:space="preserve">Please note that if the data used to demonstrate that milestones or targets have been achieved are free from material misstatement, the climate-neutrality report can still be 'NOT verified as satisfactory' if milestones and/or targets relevant to the reporting period have NOT been achieved. </t>
  </si>
  <si>
    <t>Was the data required by Regulation 2023/2441 underestimated or overestimated (If Yes, please provide more details below):</t>
  </si>
  <si>
    <t>Opinion Statement (DistHeat)</t>
  </si>
  <si>
    <t>='Opinion Statement (Inst)'!A1:E2</t>
  </si>
  <si>
    <t>='Opinion Statement (Inst)'!A4:E4</t>
  </si>
  <si>
    <t>='Opinion Statement (Inst)'!B5:E5</t>
  </si>
  <si>
    <t>Sheet = Opinion statement (Inst)</t>
  </si>
  <si>
    <t>Sheet = Opinion statement (DistHeat)</t>
  </si>
  <si>
    <t>This sheet is ONLY for use for reporting by INDIVIDUAL installations. For reporting by District Heating Companies please use sheet: 'Opinion Statement (DistHeat)'</t>
  </si>
  <si>
    <t>Before issuing this verification statement please hide the following sheet:</t>
  </si>
  <si>
    <t>Name of District Heating Company</t>
  </si>
  <si>
    <t>INSTALLATION DETAILS</t>
  </si>
  <si>
    <t>Address of District Heating Company</t>
  </si>
  <si>
    <t>REPORT DETAILS</t>
  </si>
  <si>
    <t>IN01</t>
  </si>
  <si>
    <t>IN02</t>
  </si>
  <si>
    <t>IN03</t>
  </si>
  <si>
    <t>IN04</t>
  </si>
  <si>
    <t>IN05</t>
  </si>
  <si>
    <t>IN06</t>
  </si>
  <si>
    <t>IN07</t>
  </si>
  <si>
    <t>IN08</t>
  </si>
  <si>
    <t>IN09</t>
  </si>
  <si>
    <t>IN10</t>
  </si>
  <si>
    <t>To add data for more installations click on the "+" sign in the left margin to open up more blocks</t>
  </si>
  <si>
    <t>Please insert the details of all the installations that are covered by the Climate-Neutrality Report</t>
  </si>
  <si>
    <t>&lt;State whether this applies to individual named installations or all of them. Where discrepancies are found these must be reported in Annex 1.
Failure to notify a change in the milestones and targets in accordance with FAR Article 22d is a non-compliance that should be reported on Annex 1 of this VOS.  Information on changes that should have been reported should be provided on Annex 3, as outlined at line 64 above&gt;</t>
  </si>
  <si>
    <t>We have conducted a verification of the data used to demonstrate whether milestones and targets have been achieved as reported by the above Operator in its Report as referenced above.  On the basis of the verification work undertaken (see Annex 2) these data are fairly stated. 
We also confirm that the milestones and targets listed in the Climate-Neutrality plan and the Climate-Neutrality report are consistent and that these have been achieved for the reporting period.</t>
  </si>
  <si>
    <t>We have conducted a verification of the data used to demonstrate whether milestones and targets have been achieved as reported by the above Operator in its Report as referenced above.  On the basis of the verification work undertaken (see Annex 2) these data CANNOT be verified as free from material misstatement due to to the reasons listed below; and/or 
one or more of the milestones or targets listed in the climate-neutrality plan and the climate-neutrality report for the reporting period have NOT been achieved.</t>
  </si>
  <si>
    <t>We have conducted a verification of the data used to demonstrate whether milestones and targets have been achieved as reported by the above District Heating Company in its Report as referenced above. On the basis of the verification work undertaken (see Annex 2) these data are fairly stated, with the exception of the points listed below.
We also confirm that the milestones and targets listed in the Climate-Neutrality plan and the Climate-Neutrality report are consistent and that these have been achieved for the reporting period.</t>
  </si>
  <si>
    <t>We have conducted a verification of the data used to demonstrate whether milestones and targets have been achieved as reported by the above District Heating Company in its Report as referenced above.  On the basis of the verification work undertaken (see Annex 2) these data are fairly stated. 
We also confirm that the milestones and targets listed in the Climate-Neutrality plan and the Climate-Neutrality report are consistent and that these have been achieved for the reporting period.</t>
  </si>
  <si>
    <t>='Opinion Statement (DistHeat)'!C320:G321</t>
  </si>
  <si>
    <t>='Opinion Statement (DistHeat)'!C323:G324</t>
  </si>
  <si>
    <t>='Opinion Statement (DistHeat)'!C336:G336</t>
  </si>
  <si>
    <t>We have conducted a verification of the data used to demonstrate whether milestones and targets have been achieved as reported by the above District Heating Company in its Report as referenced above.  On the basis of the verification work undertaken (see Annex 2) these data CANNOT be verified as free from material misstatement due to to the reasons listed below; and/or 
one or more of the milestones or targets listed in the climate-neutrality plan and the climate-neutrality report for the reporting period have NOT been achieved.</t>
  </si>
  <si>
    <t>This sheet is ONLY for use for reporting by DISTRICT HEATING COMPANIES in four specific MS: Bulgaria, Czechia, Latvia or Poland. For reporting by Individual Installations (including individual District Heating installations) please use sheet: 'Opinion Statement (Inst)'</t>
  </si>
  <si>
    <t>Operator/ ALL Installations site's visited physically during verification of the Climate-Neutrality report:</t>
  </si>
  <si>
    <t>IMPORTANT NOTE: A 'verified as satisfactory' or 'verified with comments' opinion CAN ONLY BE GIVEN IF all targets and miilestones for ALL installations included in the report for the reporting period have been achieved</t>
  </si>
  <si>
    <t>Individual Installations</t>
  </si>
  <si>
    <t>District Heating Companies</t>
  </si>
  <si>
    <t>&lt; The verifier should check whether procedures that operators have implemented to monitor and report climate-neutrality targets and milestones are established, implemented, maintained and documented and whether these procedures are appropriate to mitigate inherent and control risks&gt;</t>
  </si>
  <si>
    <t>Yes no see annex I for details Not applicable</t>
  </si>
  <si>
    <t>Heat benchmark</t>
  </si>
  <si>
    <t>Fuel benchmark</t>
  </si>
  <si>
    <t>Process emissions benchmark</t>
  </si>
  <si>
    <t>&lt; if a virtual site visit is carried out,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t>
  </si>
  <si>
    <t>Article 17c(a): Measures related to milestones and targets have been implemented and the implementation of those measures has been completed?</t>
  </si>
  <si>
    <t>Relevant procedures are documented, implemented, maintained and effective to mitigate inherent risks and control risks?</t>
  </si>
  <si>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 Article 6.&gt;</t>
  </si>
  <si>
    <t>Article 17c(f): Achieved targets demonstrate a reduction in line with the estimated GHG emission reduction described in the Climate-Neutrality plan?</t>
  </si>
  <si>
    <t>Article 17c(e): Calculation of data used to demonstrate whether milestones and targets laid down in the climate-neutrality plan have been achieved, is correct?</t>
  </si>
  <si>
    <t>&lt;This should list any changes to the data used to demonstrate achievement of milestones or targets that have been identified by the verifier in the course of their work and which have not been notified to the Competent Authority. 
It should also list any changes to the climate-neutrality plan that have an impact on achievement of milestones and targets and that were not notified to the Competent Authority and which have not been deemed compliant by the Competent Authority.&gt;</t>
  </si>
  <si>
    <t>The formal opinion document for an individual stationary installation submitting a climate-neutrality report, to be signed by the verifier's authorised signatory</t>
  </si>
  <si>
    <t>The formal opinion document for a combined climate neutrality report submitted by a company for a group of stationary installations that form part of a District Heating system, to be signed by the verifier's authorised signatory</t>
  </si>
  <si>
    <t>The Milestones for the current reporting period as set out in the Climate-Neutrality Plan have been achieved with the exception of the following:</t>
  </si>
  <si>
    <t>&lt;=2025</t>
  </si>
  <si>
    <t>Общи линии за няколко листа</t>
  </si>
  <si>
    <t>-- Изберете --</t>
  </si>
  <si>
    <t>Да</t>
  </si>
  <si>
    <t>Не</t>
  </si>
  <si>
    <t>НАСОКИ ЗА ПРОВЕРКИ</t>
  </si>
  <si>
    <t>&lt;Да се посочат причините, поради които принципът не е спазен, или да се направи позоваване на последващата констатация(и) в приложение 1&gt;</t>
  </si>
  <si>
    <t>Забележка — името на инсталацията ще бъде автоматично взето, след като бъде въведено в становището</t>
  </si>
  <si>
    <t xml:space="preserve">Докладване за неутралност по отношение на климата по СТЕ на ЕС </t>
  </si>
  <si>
    <t>Доклад от проверката — Система за търговия с емисии</t>
  </si>
  <si>
    <t>&lt;Изтрийте тези редове, ако не са приложими</t>
  </si>
  <si>
    <t>Лист = Насоки и условия</t>
  </si>
  <si>
    <t xml:space="preserve">ДОКЛАД ЗА ПРОВЕРКА </t>
  </si>
  <si>
    <t>За проверката на докладите на оператора за неутралност по отношение на климата съгласно Регламент за изпълнение (ЕС) 2019/1842 относно промените в равнището на дейност (ALCR)</t>
  </si>
  <si>
    <t>Преди да използвате този файл, моля, изпълнете следните стъпки:</t>
  </si>
  <si>
    <t>(а) Прочетете внимателно "Как да използвате този файл". Това са инструкциите за попълване на този шаблон.</t>
  </si>
  <si>
    <t>б) Посочете компетентния орган (КО), на който операторът, чийто доклад проверявате, трябва да представи проверения доклад за неутралност по отношение на климата. Следва да се отбележи, че „държава членка“ тук означава всички държави, които участват в СТЕ на ЕС, а не само държавите — членки на ЕС.</t>
  </si>
  <si>
    <t>Отидете на "Как да използвате този файл"</t>
  </si>
  <si>
    <t>в) Проверете уеб страницата на КО или се свържете директно с КО, за да разберете дали разполагате с правилната версия на образеца. Версията на образеца (по-специално името на референтния файл) е ясно посочена в ботуша на тази страница.</t>
  </si>
  <si>
    <t>г) Някои държави членки може да изискват от вас да използвате алтернативна система, като например онлайн формуляр, вместо тази електронна таблица. Проверете изискванията на вашата държава членка. В този случай КО ще Ви предостави допълнителна информация.</t>
  </si>
  <si>
    <t>Насоки и условия</t>
  </si>
  <si>
    <t>Консолидираната версия на директивата може да бъде изтеглена от следния линк:</t>
  </si>
  <si>
    <t xml:space="preserve">В член 10а, параграф 1 от Директивата за СТЕ на ЕС, заедно с член 22б от ПБР, се предвижда, че равнището на безплатно разпределяне на квоти се намалява с 20 %, ако са изпълнени следните условия:
а) операторите на инсталации, чието ниво на емисии на парникови газове е по-високо от 80-ия процентил на нивата на емисиите за съответните продуктови показатели (през 2016/2017 г.), не са изготвили план за неутралност по отношение на климата до май 2024 г. в съответствие с член 10б, параграф 4. 
б) операторите по буква а) не са постигнали ключовите етапи и целите, изброени в плана за неутралност по отношение на климата, за периода до 31 декември 2025 г. и всеки петгодишен период след това и това е потвърдено от акредитиран проверяващ орган. 
в) компетентният орган е проверил плана за неутралност по отношение на климата и е счел, че съдържанието и форматът са в съответствие с Регламент (ЕС) 2023/2441.
С член 10б, параграф 4 на инсталациите за централно отопление в някои държави членки се предоставят допълнителни 30 % безплатно разпределение на квоти, при условие че те също така установят CNP и че се инвестира обем на инвестициите, равен на стойността на това допълнително безплатно разпределение на квоти, за значително намаляване на емисиите преди 2030 г. Прилагат се и условията по букви б) и в).
Комисията прие Регламент за изпълнение (ЕС) 2023/2441 (наричан по-нататък „Регламентът относно CNP“), в който се определят минималното съдържание и формат на CNP. 
</t>
  </si>
  <si>
    <t>Консолидираната версия на Правилата за безплатно разпределение може да бъде изтеглена от следния линк:</t>
  </si>
  <si>
    <t xml:space="preserve">В член 3б от Регламент за изпълнение (ЕС) 2019/1842, последно изменен с Регламент за изпълнение (ЕС) 2025/772 (наричан по-нататък „Регламентът за ALC“), от операторите на инсталации, които са представили план за неутралност по отношение на климата, се изисква да изготвят доклад за неутралността по отношение на климата (CNR). Регламентът определя минималното съдържание и формат на CNR. Регламентът за коригиране на годишните данни за равнището на дейност беше изменен през 2024 г. Консолидираната версия на ALCR и изменението на регламента могат да бъдат изтеглени от следните две връзки: </t>
  </si>
  <si>
    <t xml:space="preserve">Директивата и член 22б от ПБР изискват постигането на ключовите етапи и целите да бъде проверявано от акредитиран проверяващ орган.  В Регламента за акредитацията и проверката (AVR) се определят допълнителни изисквания за проверката на докладите за неутралност по отношение на климата и за постигането на ключовите етапи и целите. </t>
  </si>
  <si>
    <t xml:space="preserve">Текстът на консолидираната версия на AVR, включително измененията, може да бъде изтеглен от следната връзка: </t>
  </si>
  <si>
    <t>В член 6 от AVR се посочва целта на проверката, за да се гарантира надеждността на информацията и данните, представени в докладите, свързани със СТЕ на ЕС:</t>
  </si>
  <si>
    <t>Въз основа на информацията, събрана по време на проверката, проверяващият орган издава доклад от проверката на оператора относно доклада за неутралност по отношение на климата, който е бил предмет на тази проверка.</t>
  </si>
  <si>
    <t>Операторът представя доклада от проверката на компетентния орган заедно с доклада на оператора за неутралност по отношение на климата.</t>
  </si>
  <si>
    <t xml:space="preserve">„Провереният доклад за емисиите, докладът с базови данни, докладът с данни за нов участник, годишният доклад за равнището на дейност или докладът за неутралност по отношение на климата са надеждни за ползвателите. Представлява достоверно това, което претендира да представлява или може основателно да се очаква да представлява. 
Процесът на проверка на доклада на оператор или оператор на въздухоплавателно средство е ефективен и надежден инструмент в подкрепа на процедурите за осигуряване и контрол на качеството, предоставящ информация, въз основа на която оператор или оператор на въздухоплавателно средство може да предприеме действия за подобряване на резултатите от мониторинга и докладването на емисиите или данните, свързани с безплатното разпределяне на квоти.“
</t>
  </si>
  <si>
    <t>Освен това, в съответствие с приложение V към Директива 2003/87/ЕО и AVR във вида, в който са актуализирани, проверяващият орган следва да прилага основан на риска подход с цел постигане на верификационно становище, предоставящо разумна увереност, че докладът с данни не съдържа съществени неточности и че докладът може да бъде проверен като задоволителен.</t>
  </si>
  <si>
    <t>В член 27, параграф 1 от актуализирания AVR се посочва, че заключенията относно проверката на доклада на оператора за неутралност по отношение на климата и становището от проверката се представят в доклад от проверката:</t>
  </si>
  <si>
    <t>В член 27, параграф 2 от AVR се изисква:</t>
  </si>
  <si>
    <t>Настоящото досие представлява образецът на доклада от проверката, разработен от Комисията като част от поредица от документи с насоки и електронни образци в подкрепа на хармонизирано тълкуване на AVR в целия ЕС, както е актуализирано, ПБР и ALCR. Образецът има за цел да осигури стандартизиран, хармонизиран и последователен начин за докладване относно проверката на годишния доклад за равнището на дейност на оператора. Настоящият образец на доклад от проверката представя становищата на службите на Комисията към момента на публикуването му.</t>
  </si>
  <si>
    <t>Това е окончателната версия на образеца на доклада за проверка на неутралността по отношение на климата от февруари 2026 г.</t>
  </si>
  <si>
    <t>Насоки относно съдържанието на този образец на доклад от проверка на CNR са дадени в рамките на образеца и в GD11 относно плановете за неутралност по отношение на климата. Моля, консултирайте се с насоките в този образец, когато попълвате образеца на доклада от проверката.</t>
  </si>
  <si>
    <t>Всички документи с насоки и образци, разработени от службите на Комисията относно ПБР и ALCR, могат да бъдат намерени в долната част на следната страница:</t>
  </si>
  <si>
    <t>Образецът на доклада от проверката на CNR е изготвен така, че да отговаря на изискванията на член 27 от AVR, на хармонизираните стандарти, посочени в член 4 от AVR (EN ISO 14065), и на специфичните изисквания за проверяващите органи, основани на финансова увереност. Тя се основава на тези изисквания и признати най-добри практики.</t>
  </si>
  <si>
    <t>Всички документи с насоки и образци, разработени от службите на Комисията относно AVR, могат да бъдат намерени в долната част на следната страница:</t>
  </si>
  <si>
    <t>Източници на информация</t>
  </si>
  <si>
    <t>Уебсайтове на ЕС:</t>
  </si>
  <si>
    <t>Законодателство на ЕС:</t>
  </si>
  <si>
    <t>Обща схема на ЕС за търговия с емисии:</t>
  </si>
  <si>
    <t>Други уебсайтове:</t>
  </si>
  <si>
    <t>&lt;name/link да се предостави от държавата членка, ако е приложимо&gt;</t>
  </si>
  <si>
    <t xml:space="preserve">Мониторинг и докладване в рамките на СТЕ на ЕС: 
    </t>
  </si>
  <si>
    <t>Бюро за помощ:</t>
  </si>
  <si>
    <t>&lt;Линк към бюрото за помощ, който трябва да бъде предоставен от държавата членка, ако е приложимо&gt;</t>
  </si>
  <si>
    <t>Специфичните за всяка държава членка насоки са изброени тук:</t>
  </si>
  <si>
    <t>Езикова версия:</t>
  </si>
  <si>
    <t>Референтно име на файла:</t>
  </si>
  <si>
    <t>Лист = ПРОЧЕТЕТЕ МЕ Как да използвате този файл</t>
  </si>
  <si>
    <t>Как да използвате този файл</t>
  </si>
  <si>
    <t>Настоящият образец на доклад от проверка на CNR се състои от следните листове, които взаимно се упоменават и не трябва да се разделят:</t>
  </si>
  <si>
    <t>Становище (Inst)</t>
  </si>
  <si>
    <t>Документ за официално становище за отделна стационарна инсталация, представяща доклад за неутралност по отношение на климата, който трябва да бъде подписан от упълномощеното подписващо лице на проверяващия орган</t>
  </si>
  <si>
    <t>Становище (DH Company)</t>
  </si>
  <si>
    <t>Документът с официално становище за комбиниран доклад за неутралност по отношение на климата, представен от дружество за група стационарни инсталации, които са част от топлофикационна система, трябва да бъде подписан от упълномощеното подписващо лице на проверяващия орган</t>
  </si>
  <si>
    <t>Приложение 1: КОНСТАТАЦИИ</t>
  </si>
  <si>
    <t>Формуляр за изброяване на всички останали — некоригирани — неточности, несъответствия и несъответствия, както и основните възможности за подобрение, установени при проверката</t>
  </si>
  <si>
    <t>Приложение 2: ОСНОВА НА РАБОТА</t>
  </si>
  <si>
    <t>В настоящия лист са представени контекстът и друга информация от значение за становището, като например критериите за контрол на процеса на проверка (правила за акредитация/сертифициране и т.н.) и критериите, спрямо които се извършва проверката (правила на СТЕ на ЕС и т.н.).</t>
  </si>
  <si>
    <t>Приложение 3: ПРОМЕНИ</t>
  </si>
  <si>
    <t>В настоящия лист трябва да се представи обобщение на всички промени, установени от проверяващия орган, които оказват въздействие върху ключовите етапи и целите; и които не са били докладвани на КО към момента на приключване на проверката.</t>
  </si>
  <si>
    <t>Цветови кодове</t>
  </si>
  <si>
    <t>Моля, попълнете всички жълти клетки в образеца, като изтриете или измените по целесъобразност всеки текст, който вече е в клетката, и в съответствие със специфичните инструкции вдясно от клетката.  Ако е необходимо допълнително място, моля, вмъкнете допълнителен ред по-долу и слейте клетките.  Ако добавяте редове към която и да е страница, моля, проверете дали страницата все още се отпечатва правилно и нулирайте областта за печат, ако е необходимо.</t>
  </si>
  <si>
    <t>Актуализирайте клетките в синьо, за да сте сигурни, че са избрани само референтните документи за критериите, които са от значение за вашия проверяващ орган, и тази проверка.</t>
  </si>
  <si>
    <t>Допълнителни инструкции, насоки или коментари са дадени на правото на клетки, според случая. Те следва да се четат ПРЕДИ попълването на образеца. Форматът на страницата е зададен така, че да отпечатва само съответните раздели от становището и приложенията, а НЕ колоната с насоки.</t>
  </si>
  <si>
    <t>За неразривното свързване на настоящия доклад от проверката с действително проверения доклад за данните съществуват няколко варианта.</t>
  </si>
  <si>
    <t>Ако държавата членка предостави електронен портал за подаване на данни, обикновено не е необходимо да се предприемат допълнителни мерки.</t>
  </si>
  <si>
    <t>Друг вариант е проверяващият орган да изпрати проверения доклад и доклада от проверката на компетентния орган (КО), независимо от официалното представяне от страна на оператора, за да представи доказателства, че данните не са били променени след проверката.</t>
  </si>
  <si>
    <t>КО могат също така да изискат от проверяващия орган да копира листовете „Становище“ и приложения 1—3 в доклада с данни на оператора или да определи други средства за гарантиране на целостта на данните, като например копиране на извлечени данни от доклада с данни в доклада от проверката.</t>
  </si>
  <si>
    <t>За да се гарантира, че операторите и проверяващите органи получават сигурност за подхода, който трябва да се следва, КО следва да предостави подробни инструкции по-долу.</t>
  </si>
  <si>
    <t>Специфични указания на държавата членка:</t>
  </si>
  <si>
    <t>Sheet = Становище (Inst)</t>
  </si>
  <si>
    <t>Този лист се използва САМО за докладване от ИНДИВИДУАЛНИ инсталации. За докладване от топлофикационните дружества, моля, използвайте лист: „Изявление за становище (DistHeat)“</t>
  </si>
  <si>
    <t>Преди да издадете тази декларация за проверка, моля, скрийте следния лист:</t>
  </si>
  <si>
    <t>Становище (DistHeat)</t>
  </si>
  <si>
    <t xml:space="preserve">Независим доклад за проверка с разумната увереност и становище:
Система на ЕС за търговия с емисии
</t>
  </si>
  <si>
    <t xml:space="preserve">&lt;Моля, попълнете всички жълти клетки в образеца на становище, като изтриете или измените по целесъобразност всеки текст, който вече е в клетката.  Ако е необходимо допълнително място, моля, вмъкнете допълнителен ред по-долу и слейте клетките.  Допълнителни инструкции или коментари са по-долу срещу отделни редове, според случая.  Допълнителни подробности относно контекста на проверката и т.н. следва да бъдат дадени в приложение 2.
Ако даден въпрос не е от значение за извършваната проверка, моля, въведете „неприложимо“, вместо да оставяте клетката празна&gt;
</t>
  </si>
  <si>
    <t>ДАННИ НА ОПЕРАТОРА</t>
  </si>
  <si>
    <t>Име на оператора:</t>
  </si>
  <si>
    <t>Име на инсталацията:</t>
  </si>
  <si>
    <t>Адрес на инсталацията:</t>
  </si>
  <si>
    <t>Уникален идентификационен номер:</t>
  </si>
  <si>
    <t>Номер на разрешителното за ПГ:</t>
  </si>
  <si>
    <t>Дата(и) на съответния план за неутралност по отношение на климата и срок на валидност за всеки план:</t>
  </si>
  <si>
    <t xml:space="preserve">&lt;Моля, включете всички версии на плана за неутралност по отношение на климата, които са от значение за отчетния период, включително всички версии, които са били одобрени непосредствено преди издаването на доклада от проверката и са от значение за отчетния период.&gt;
</t>
  </si>
  <si>
    <t>Изброените по-горе планове за неутралност по отношение на климата проверени ли са от компетентния орган и счетени ли са за съответстващи?</t>
  </si>
  <si>
    <t>&lt;Моля, посочете дали планът за неутралност по отношение на климата е бил проверен от компетентния орган и счетен за съответстващ. Проверяващият орган следва да провери дали има съответствие между оператора и компетентния орган за тази цел. Ако кореспонденцията показва, че планът не е счетен за съответстващ, проверяващият орган докладва това в становището от проверката и в приложение 3&gt;</t>
  </si>
  <si>
    <t>Съответен компетентен орган, който проверява плановете за неутралност по отношение на климата:</t>
  </si>
  <si>
    <t>&lt;Въведете наименованието на  компетентния орган, който отговаря за проверката на плановете за неутралност по отношение на климата&gt;</t>
  </si>
  <si>
    <t>Приложение I Дейност:</t>
  </si>
  <si>
    <t>&lt;Изберете основната дейност по приложение I на инсталацията&gt;</t>
  </si>
  <si>
    <t>Допълнителни дейности по приложение I:</t>
  </si>
  <si>
    <t>&lt;Ако е приложимо, моля, въведете тук всички други дейности по приложение I, които се прилагат.&gt;</t>
  </si>
  <si>
    <t>ДАННИ ЗА ДОКЛАДА</t>
  </si>
  <si>
    <t>Вид на доклада:</t>
  </si>
  <si>
    <t>Доклад за неутралност по отношение на климата — индивидуална инсталация</t>
  </si>
  <si>
    <t>Период на докладване</t>
  </si>
  <si>
    <t>ПРОВЕРКА НА ПОСТИГАНЕТО НА ЕТАПНИТЕ ЦЕЛИ И ОСНОВНИТЕ ЦЕЛИТЕ</t>
  </si>
  <si>
    <t>&lt;Изберете подходящия отчетен период, за който се отнасят ключовите етапи и целите&gt;</t>
  </si>
  <si>
    <t>Дата на доклада за неутралност по отношение на климата:</t>
  </si>
  <si>
    <t>Номер на версията на CNR:</t>
  </si>
  <si>
    <t>&lt;Въведете датата и номера на версията на доклада, който е бил проверен (това трябва да съответства на датата в контролния лист за версията на доклада, в който е вмъкнато или приложено настоящото становище от проверката. Датата и номерът на версията трябва да бъдат последните за доклада, ако той е бил преразгледан или актуализиран преди приключването на проверката&gt;</t>
  </si>
  <si>
    <t>Референтен документ:</t>
  </si>
  <si>
    <t>&lt;Въведете името на файла, съдържащ отчета с данни, включително крайната дата и номера на версията. Това трябва да бъде името на електронния файл, който трябва да съдържа дата и номер на версията в конвенцията за именуване на файлове&gt;</t>
  </si>
  <si>
    <t>Проверени данни, свързани с целта:</t>
  </si>
  <si>
    <t>Подинсталация</t>
  </si>
  <si>
    <t>Вид SI</t>
  </si>
  <si>
    <t>Интензитет или стойност на емисиите</t>
  </si>
  <si>
    <t>Вид на целта</t>
  </si>
  <si>
    <t>Постигната цел</t>
  </si>
  <si>
    <t>&lt;Моля, въведете съответните данни от доклада, който подлежи на проверка, и посочете дали свързаната цел е постигната&gt;</t>
  </si>
  <si>
    <t>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t>
  </si>
  <si>
    <t>&lt;Моля, скрийте празните редове, които не се използват&gt;</t>
  </si>
  <si>
    <t>Постигнати етапи:</t>
  </si>
  <si>
    <t>Междинните цели за текущия отчетен период, определени в плана за неутралност по отношение на климата, са постигнати с изключение на следното:</t>
  </si>
  <si>
    <t>Коментари</t>
  </si>
  <si>
    <t>&lt; Въведете референтния номер за всеки етап, който НЕ е постигнат, и добавете кратък коментар за причината, поради която етапът не е изпълнен&gt;</t>
  </si>
  <si>
    <t>Етап Реф. #</t>
  </si>
  <si>
    <t>Настъпили ли са промени през отчетния период, които засягат ключовите етапи и целите?</t>
  </si>
  <si>
    <t xml:space="preserve">&lt;Да/Не. (Ако отговорът е „Да“, моля, отговорете по подходящ начин на въпроса по-долу в съответствие с правилата и представете кратки подробности в приложение 3 за всичко, което не е било докладвано на КО преди приключването на проверката).&gt;
</t>
  </si>
  <si>
    <t>Актуализиран ли е планът за неутралност по отношение на климата по отношение на ключовите етапи и целите през отчетния период? (член 22г от ПБР)?</t>
  </si>
  <si>
    <t xml:space="preserve">&lt;Да/Не. (Ако отговорът е „Да“, моля, отговорете по подходящ начин на въпроса по-долу в съответствие с правилата и представете кратки подробности в приложение 3 за всичко, което не е било докладвано на КО преди приключването на проверката). Насоки на GD11 относно плановете за неутралност по отношение на климата като условие за безплатно разпределяне на квоти предоставят повече информация&gt;
</t>
  </si>
  <si>
    <t>ПОДРОБНИ ДАННИ ЗА ПОСЕЩЕНИЕТО НА МЯСТО ЗА ПРОВЕРКА</t>
  </si>
  <si>
    <t>Физически посетено място на оператор/инсталация по време на проверката на доклада за неутралност по отношение на климата:</t>
  </si>
  <si>
    <t>&lt;Да/Не&gt;</t>
  </si>
  <si>
    <t>Член 34A от AVR2 - обосновка за извършване на виртуално посещение на място поради непреодолима сила и информация за начина на провеждане на „посещението“ и намаляване на риска при проверката:</t>
  </si>
  <si>
    <t xml:space="preserve">&lt; ако се извършва виртуално посещение на място, моля, посочете накратко причините, поради които е извършено виртуално посещение на място, като посочите форсмажорните обстоятелства и потвърдите, че е извършена подходяща оценка на риска;
моля, представете също така информация за дейностите, извършени при извършването на виртуалното посещение на място; и предприетите мерки за намаляване на риска при проверката до приемливо ниво. Вж. точка 4 от KGN II.5&gt;
</t>
  </si>
  <si>
    <t>Дата на одобрение за виртуално посещение на място от КО:</t>
  </si>
  <si>
    <t>&lt;ако се извършва виртуално посещение на място съгласно член 34а, моля, въведете датата на официалното одобрение от КО посещението на място да се извърши виртуално поради непреодолима сила, освен ако КО е разрешил виртуалното посещение на място, без да е необходимо индивидуално одобрение съгласно член 34а, параграф 4 от AVR&gt;</t>
  </si>
  <si>
    <t>Дата(и) на посещението(ята) [член 21, параграф 1 от AVR]:</t>
  </si>
  <si>
    <t>&lt;Ако са извършени посещения, въведете дата(и) на посещението(ята)&gt;</t>
  </si>
  <si>
    <t>Брой дни на място:</t>
  </si>
  <si>
    <t>&lt;Моля, посочете броя на дните на място, свързани с всяко посещение&gt;</t>
  </si>
  <si>
    <t>Наименование на (водещия) одитор(и)/техническите експерти по СТЕ на ЕС, които извършват посещение(ия) на място:</t>
  </si>
  <si>
    <t>&lt;Списък на имената на водещия одитор по СТЕ на ЕС, одитора по СТЕ на ЕС и техническия експерт, участващи във всички посещения на място&gt;</t>
  </si>
  <si>
    <t>СЪОТВЕТСТВИЕ С ПРАВИЛАТА НА СТЕ НА ЕС</t>
  </si>
  <si>
    <t>&lt;Тук се изискват само кратки отговори (или препратка към конкретна точка от приложение 1). Ако са необходими повече подробности за липса на отговор; в съответния раздел на приложение 1 следва да се добавят подробности относно констатациите за некоригирани несъответствия или несъответствия&gt;</t>
  </si>
  <si>
    <t>План за неутралност по отношение на климата в съответствие с ПБР и Регламент 2023/2441 ?</t>
  </si>
  <si>
    <t>Имало ли е промени в плана за неутралност по отношение на климата или в доклада за неутралност по отношение на климата, които засягат ключовите етапи и целите?</t>
  </si>
  <si>
    <t>&lt;Ако все още не е докладвано на КО, в приложение 3 представете кратко резюме на всички установени промени (това може да е в допълнение към някои промени, които са били докладвани)&gt;</t>
  </si>
  <si>
    <t>Регламентът на ЕС относно A&amp;V е спазен:</t>
  </si>
  <si>
    <t>&lt;Това е AVR, както е определено в точка 3 от лист "Насоки и условия"&gt;</t>
  </si>
  <si>
    <t>Член 22г: изменения на плана за неутралност по отношение на климата, за които КО е уведомен?</t>
  </si>
  <si>
    <t>&lt;Неуведомяването за промяна в ключовите етапи и целите в съответствие с член 22г от ПБР е несъответствие, което следва да бъде докладвано в приложение 1 към настоящата VOS.  Информация за промените, които е трябвало да бъдат докладвани, следва да бъде предоставена в приложение 3, както е посочено на ред 64 по-горе&gt;</t>
  </si>
  <si>
    <t xml:space="preserve">Член 16, параграф 2, буква ва): Съответстват ли границите на инсталацията, посочени в РМД (MRR), и подинсталацията(ите), посочена(и) в ПБР?
</t>
  </si>
  <si>
    <t>Член 16, параграф 2, буква еб): Историческите емисии, емисионните нива и равнищата на дейност съответстват ли на данните, включени в докладите с базови данни и докладите за равнището на дейност?</t>
  </si>
  <si>
    <t>Член 7, параграф 4 и член 17в: Правилно ли е приложен планът за неутралност по отношение на климата?</t>
  </si>
  <si>
    <t>Член 17в, буква а): Мерките, свързани с ключовите етапи и целите, са изпълнени и изпълнението на тези мерки е завършено?</t>
  </si>
  <si>
    <t>Член 17в, буква в): Доказателствата за постигането на ключовите етапи и целите са в съответствие с плана за неутралност по отношение на климата?</t>
  </si>
  <si>
    <t>Член 17в, буква г): Използват ли се подходящи данни, за да се докаже дали са постигнати ключовите етапи и целите, определени в плана за неутралност по отношение на климата?</t>
  </si>
  <si>
    <t>Член 17в, буква д): Правилно ли е изчислението на данните, използвани за доказване дали са постигнати ключовите етапи и целите, определени в плана за неутралност по отношение на климата?</t>
  </si>
  <si>
    <t>Член 17в, буква д): Данните, използвани за доказване, че ключовите етапи и целите са постигнати, съответстват ли на други съответни данни в проверения доклад за емисиите, доклада с базови данни и годишния доклад за равнището на дейност?</t>
  </si>
  <si>
    <t>Член 17в, буква е): Постигнатите цели показват намаление в съответствие с очакваното намаление на емисиите на парникови газове, описано в плана за неутралност по отношение на климата?</t>
  </si>
  <si>
    <t>Коригирани ли са несъответствията от предходния период?</t>
  </si>
  <si>
    <t>&lt; ако предишни несъответствия не са коригирани и те все още са от значение за постигането на ключовите етапи и целите за съответния отчетен период, моля, посочете, че има такива несъответствия от предходния период, и представете повече подробности в приложение 1&gt;</t>
  </si>
  <si>
    <t>Ако отговорът е „не“, проверяващият орган оценил ли е риска от неточност/несъответствие?</t>
  </si>
  <si>
    <t>&lt;Ако отговорът е „не“, констатацията в приложение 1 следва да дава индикация за вероятността неприлагането на подобрението да доведе до неточност или несъответствие в бъдеще&gt;</t>
  </si>
  <si>
    <t>Правилно ли са приложени подобренията от предходния период?</t>
  </si>
  <si>
    <t>Член 14, буква а) и член 16, параграф 2: Данни и поток от данни, проверени подробно и обратно към източника?</t>
  </si>
  <si>
    <t>&lt; Проверката на данните е напълно завършена, както се изисква? &gt;</t>
  </si>
  <si>
    <t>Ако отговорът е „не“, моля, представете обосновка по-долу:</t>
  </si>
  <si>
    <t>Член 14, буква б): Контролните дейности са документирани, прилагани, поддържани и ефективни за намаляване на присъщите рискове?</t>
  </si>
  <si>
    <t>Съответните процедури са документирани, прилагани, поддържани и ефективни за намаляване на присъщите рискове и контролните рискове?</t>
  </si>
  <si>
    <t>&lt; Проверяващият орган следва да провери дали процедурите, които операторите са приложили за мониторинг и докладване на целите и етапните цели за неутралност по отношение на климата, са установени, изпълнени, поддържани и документирани и дали тези процедури са подходящи за намаляване на присъщите и контролните рискове&gt;</t>
  </si>
  <si>
    <t>Член 18, параграф 4: Има ли пропуски в данните?</t>
  </si>
  <si>
    <t>Ако отговорът е „да“, моля, обяснете накратко по-долу и попълнете приложение 1Б:</t>
  </si>
  <si>
    <t>Член 18, параграф 4: Проверка на методите, прилагани за липсващи данни:</t>
  </si>
  <si>
    <t>&lt;Причините, поради които докладът с данни не е пълен, следва да бъдат посочени в констатацията в приложение 1; в него следва също така да се посочи дали е използвана алтернативна методика за запълване на пропуските в данните&gt;</t>
  </si>
  <si>
    <t>GD 11 Указания за плановете за климатична неутралност като условие за безплатно разпределение</t>
  </si>
  <si>
    <t>Изпълнени ли са насоките на ЕК относно плановете за неутралност по отношение на климата и ПБР?</t>
  </si>
  <si>
    <t>&lt;Отговорът тук следва да бъде „Да“ или „Не“, тъй като насоките на ЕК винаги са приложими за проверяващите органи и операторите&gt;</t>
  </si>
  <si>
    <t>Изпълнени ли са насоките на компетентния орган относно ALCR, ПБР и плановете за неутралност по отношение на климата (ако е приложимо)?</t>
  </si>
  <si>
    <t>СЪОТВЕТСТВИЕ С ПРИНЦИПИТЕ ЗА МОНИТОРИНГ И ДОКЛАДВАНЕ НА СТЕ НА ЕС</t>
  </si>
  <si>
    <t>&lt;В този раздел се изискват само кратки коментари.   ЗАБЕЛЕЖКА — признава се, че някои принципи са пожелателни и може да не е възможно да се потвърди абсолютното „съответствие“.  Освен това някои принципи зависят от спазването на други, преди „съответствието“ да може да бъде „потвърдено“.  Допълнителни насоки относно принципите са дадени в Ръководство за ПБР (MRR) No 4 и в членове 5—9 от РМД и член 6 от РАП.&gt; AVR Article 6.&gt;</t>
  </si>
  <si>
    <t>Пълнота:</t>
  </si>
  <si>
    <t>Ако отговорът е „не“, моля, обяснете накратко по-долу:</t>
  </si>
  <si>
    <t>Точност:</t>
  </si>
  <si>
    <t>Надеждност</t>
  </si>
  <si>
    <t>СТАНОВИЩЕ</t>
  </si>
  <si>
    <t xml:space="preserve">Редовете в блоковете на становището, които НЕ са приложими за тази проверка, трябва да бъдат скрити, като се използва знакът „-“ в лявото поле на листа. Само валидната декларация за тази проверка трябва да показва кога докладът от проверката се представя на КО.
</t>
  </si>
  <si>
    <t xml:space="preserve">СТАНОВИЩЕ – потвърдено като задоволително: </t>
  </si>
  <si>
    <t xml:space="preserve">Извършихме проверка на данните, използвани за доказване дали са постигнати ключовите етапи и целите, докладвани от горепосочения оператор в неговия доклад, както е посочено по-горе.  Въз основа на извършената работа по проверката (вж. приложение 2) тези данни са коректно посочени.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t>
  </si>
  <si>
    <t>&lt;Използвайте текста на настоящото становище, ако няма проблем и не трябва да се правят конкретни коментари във връзка с неща, които биха могли да повлияят на качеството на данните или на тълкуването на становището от страна на потребителя. Това становище може да бъде избрано само ако няма некоригирани неточности, несъответствия и несъответствия.&gt;</t>
  </si>
  <si>
    <t>ЗАБЕЛЕЖКА — за проверено становище е приемлива само положителна форма на думите — НЕ ПРОМЯНА НА ФОРМАТА НА ДУМИТЕ В ТЕЗИ ТЕКСТОВЕ ЗА СТАНОВИЩЕ — ДА СЕ ДОБАВИ ДЕТАЙЛ, КЪДЕТО СЕ ИСКА</t>
  </si>
  <si>
    <t xml:space="preserve">СТАНОВИЩЕ – потвърдено с коментари: </t>
  </si>
  <si>
    <t xml:space="preserve">Извършихме проверка на данните, използвани за доказване дали са постигнати ключовите етапи и целите, докладвани от горепосочения оператор в неговия доклад, както е посочено по-горе. Въз основа на извършената работа по проверката (вж. приложение 2) тези данни са посочени точно, с изключение на точките, изброени по-долу.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t>
  </si>
  <si>
    <t xml:space="preserve">&lt;ИЛИ използвайте този текст на становището, ако становището е с резерви, с коментари за потребителя на становището. Моля, предоставете кратки подробности за всички изключения, които биха могли да повлияят на данните и следователно да резервират становището.
</t>
  </si>
  <si>
    <r>
      <t xml:space="preserve">ЗАБЕЛЕЖКА - само </t>
    </r>
    <r>
      <rPr>
        <i/>
        <u/>
        <sz val="10"/>
        <color indexed="18"/>
        <rFont val="Arial"/>
        <family val="2"/>
        <charset val="204"/>
      </rPr>
      <t>положителна</t>
    </r>
    <r>
      <rPr>
        <i/>
        <sz val="10"/>
        <color indexed="18"/>
        <rFont val="Arial"/>
        <family val="2"/>
      </rPr>
      <t xml:space="preserve"> форма на думите е приемлива за потвърдено мнение - НЕ ПРОМЕНЯЙТЕ ФОРМАТА НА ДУМИТЕ В ТЕЗИ ТЕКСТОВЕ НА МНЕНИЯ - ДОБАВЕТЕ ПОДРОБНОСТИ ИЛИ КОМЕНТАРИ, КЪДЕТО Е ИЗИСКВАНО; Допълнителните редове от секцията за коментари могат да бъдат изтрити</t>
    </r>
  </si>
  <si>
    <t>Коментари, които обосновават становището:</t>
  </si>
  <si>
    <r>
      <t xml:space="preserve">ЗАБЕЛЕЖКА — това са ефективно предупредителни предупреждения, на които проверяващият орган желае да обърне внимание на ползвателя на доклада — включително например като индикация за несъществени неточности, несъответствия и несъответствия, които остават в момента на потвърждаване на становището от проверката (но които не пречат на проверяващия орган да заяви с разумна увереност, че данните не съдържат съществени неточности), т.е. </t>
    </r>
    <r>
      <rPr>
        <i/>
        <u/>
        <sz val="10"/>
        <color indexed="18"/>
        <rFont val="Arial"/>
        <family val="2"/>
        <charset val="204"/>
      </rPr>
      <t>само обобщение на всички ключови точки</t>
    </r>
    <r>
      <rPr>
        <i/>
        <sz val="10"/>
        <color indexed="18"/>
        <rFont val="Arial"/>
        <family val="2"/>
      </rPr>
      <t xml:space="preserve">, на които проверяващият орган конкретно желае да обърне внимание на ползвателя; пълните подробности за всички некоригирани несъществени неточности, несъответствия, несъответствия и препоръки за подобрения следва да бъдат изброени в констатациите в приложение 1. </t>
    </r>
  </si>
  <si>
    <t>&lt;въведете коментари във връзка с всички отбелязани изключения, които биха могли да засегнат/повлияят на проверката и следователно които поставят под съмнение становището. Моля, номерирайте всеки коментар поотделно; да изтриете всички неизползвани редове&gt;</t>
  </si>
  <si>
    <t xml:space="preserve">СТАНОВИЩЕ – непроверено: </t>
  </si>
  <si>
    <t xml:space="preserve">Извършихме проверка на данните, използвани за доказване дали са постигнати ключовите етапи и целите, докладвани от горепосочения оператор в неговия доклад, както е посочено по-горе.  Въз основа на извършената работа по проверката (вж. приложение 2) тези данни НЕ МОГАТ да бъдат проверени като несъдържащи съществени неточности поради изброените по-долу причини; и/или 
един или повече от ключовите етапи или целите, изброени в плана за неутралност по отношение на климата и доклада за неутралност по отношение на климата за отчетния период, НЕ са постигнати.
</t>
  </si>
  <si>
    <t xml:space="preserve">&lt;ИЛИ използвайте този текст на становището: 
1) ако не е възможно да се проверят данните поради съществени неточности, ограничение на обхвата или несъответствия, които поотделно или в комбинация с други несъответствия, осигуряват недостатъчна яснота и пречат на проверяващия да заяви с разумна сигурност, че данните не съдържат съществени неточности. (Тези елементи следва да бъдат специално посочени като съществени елементи в Приложение 1, заедно с несъществените опасения, оставащи в момента на окончателната проверка); ИЛИ 2) етапните цели и целите, изброени в плана за климатична неутралност и доклада за климатична неутралност, НЕ СА ПОСТИГНАТИ.
</t>
  </si>
  <si>
    <t xml:space="preserve">Моля, имайте предвид, че ако данните, използвани за доказване, че ключовите етапи или целите са постигнати, не съдържат съществени неточности, докладът за неутралност по отношение на климата все пак може да бъде „НЕпроверен като задоволителен“, ако ключовите етапи и/или целите, свързани с отчетния период, НЕ са постигнати. </t>
  </si>
  <si>
    <t>• некоригирана съществена неточност (индивидуална или съвкупна).</t>
  </si>
  <si>
    <t>&lt;изберете подходящите причини от предоставения списък и заличете всички, които не са от значение; или добавете друга причина в празния(те) ред(ове), ако е приложимо&gt;</t>
  </si>
  <si>
    <t>• некоригирано съществено несъответствие (индивидуално или съвкупно), което означава, че няма достатъчно яснота, за да се стигне до заключение с разумна увереност.</t>
  </si>
  <si>
    <t>• обхватът на проверката е твърде ограничен поради:</t>
  </si>
  <si>
    <t>пропуски или ограничения в данните или информацията, предоставени за проверка, така че да не могат да бъдат получени достатъчно доказателства за оценка на доклада с разумна степен на увереност или за извършване на проверката</t>
  </si>
  <si>
    <t>- планът за неутралност по отношение на климата не предоставя достатъчен обхват или яснота, за да се стигне до заключение от проверката</t>
  </si>
  <si>
    <t>- планът за неутралност по отношение на климата не е проверен или се счита за несъответстващ</t>
  </si>
  <si>
    <t>• съществено несъответствие с ПБР, ALC или Регламент 2023/2441, което означава, че не е имало достатъчно яснота, за да се стигне до заключение с достатъчна увереност.</t>
  </si>
  <si>
    <t>Екип за проверка</t>
  </si>
  <si>
    <t>Водещ одитор по СТЕ на ЕС:</t>
  </si>
  <si>
    <t>&lt;въведете име&gt;</t>
  </si>
  <si>
    <t>Одитор(и) по СТЕ на ЕС:</t>
  </si>
  <si>
    <t>Технически експерт(и) (одитор по СТЕ на ЕС):</t>
  </si>
  <si>
    <t>Независим проверител:</t>
  </si>
  <si>
    <t>Технически експерт(и) (независим преглед):</t>
  </si>
  <si>
    <t>Подписано от името на</t>
  </si>
  <si>
    <t>&lt;посочете упълномощения подпис тук&gt;</t>
  </si>
  <si>
    <t>Име на упълномощеното подписващо лице:</t>
  </si>
  <si>
    <t>ВАЖНА БЕЛЕЖКА: Изразявайки мнението си и подписвайки тук, Вие удостоверявате с достатъчна увереност точността на данните (в рамките на приложимия праг на същественост от 5%) и състоянието на съответствие с ВСИЧКИ правила и принципи.  Установените впоследствие грешки, които биха могли да обезсилят представеното по-горе становище, биха могли да породят правни и финансови отговорности за проверяващия орган/проверяващата организация.</t>
  </si>
  <si>
    <t>Дата на становището:</t>
  </si>
  <si>
    <t>&lt;Въведете дата на становището&gt; - Имайте предвид, че тази дата трябва да се промени, ако становището се актуализира</t>
  </si>
  <si>
    <t>Име на проверяващия орган:</t>
  </si>
  <si>
    <t xml:space="preserve">&lt;Въведете официалното наименование на проверяващия&gt; </t>
  </si>
  <si>
    <t>Адрес за връзка:</t>
  </si>
  <si>
    <t>&lt;Въведете официален адрес за контакт на проверяващия орган, включително електронен адрес&gt;</t>
  </si>
  <si>
    <t>Дата на договора за проверка:</t>
  </si>
  <si>
    <t>Акредитиран ли е проверяващият орган или сертифицирано физическо лице?</t>
  </si>
  <si>
    <t>Наименование на националния орган по акредитация (НОА) или проверяващия орган Сертифициращ национален орган:</t>
  </si>
  <si>
    <t>Акредитационен/сертификационен номер:</t>
  </si>
  <si>
    <t>&lt;As, издадени от горепосочения акредитиращ орган/сертифициращ национален орган&gt;</t>
  </si>
  <si>
    <t>&lt;Въведете наименованието на националния орган по акредитация, например COFRAC, ако проверяващият орган е акредитиран; въведете наименованието на сертифициращия национален орган, ако проверяващият орган е сертифициран съгласно член 54, параграф 2 от АVR.&gt;</t>
  </si>
  <si>
    <t>Sheet = Становище (DistHeat)</t>
  </si>
  <si>
    <t>Наименование на топлофикационната компания</t>
  </si>
  <si>
    <t>Адрес на топлофикационна компания</t>
  </si>
  <si>
    <t>Този лист може да се използва САМО за докладване от ТОПЛОФИКАЦИОННИ ДРУЖЕСТВА в четири конкретни ДЧ: България, Чехия, Латвия или Полша. За докладване от отделни инсталации (включително отделни топлофикационни инсталации), моля, използвайте лист: „Изявление за становище (Inst)“</t>
  </si>
  <si>
    <t>ДАННИ ЗА ИНСТАЛАЦИЯТА</t>
  </si>
  <si>
    <t>Моля, въведете данните за всички инсталации, обхванати от доклада за неутралност по отношение на климата</t>
  </si>
  <si>
    <t>За да добавите данни за повече инсталации, кликнете върху знака "+" в лявото поле, за да отворите повече блокове</t>
  </si>
  <si>
    <t>Оператор/ВСИЧКИ обекти на инсталации, посетени физически по време на проверката на доклада за неутралност по отношение на климата:</t>
  </si>
  <si>
    <t xml:space="preserve">&lt;Посочете дали това се отнася за отделни поименни инсталации или за всички тях. Когато бъдат открити несъответствия, те трябва да бъдат докладвани в приложение 1.
Неуведомяването за промяна в ключовите етапи и целите в съответствие с член 22г от ПБР е несъответствие, което следва да бъде докладвано в приложение 1 към настоящата VOS.  Информация за промените, които е трябвало да бъдат докладвани, следва да бъде предоставена в приложение 3, както е посочено на ред 64 по-горе&gt;
</t>
  </si>
  <si>
    <t xml:space="preserve">Извършихме проверка на данните, използвани за доказване дали са постигнати ключовите етапи и целите, докладвани от гореспоменатото топлофикационно дружество в неговия доклад, както е посочено по-горе.  Въз основа на извършената работа по проверката (вж. приложение 2) тези данни са коректно посочени.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t>
  </si>
  <si>
    <t xml:space="preserve">Извършихме проверка на данните, използвани за доказване дали са постигнати ключовите етапи и целите, докладвани от гореспоменатото топлофикационно дружество в неговия доклад, както е посочено по-горе. Въз основа на извършената работа по проверката (вж. приложение 2) тези данни са посочени точно, с изключение на точките, изброени по-долу.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t>
  </si>
  <si>
    <t xml:space="preserve">Извършихме проверка на данните, използвани за доказване дали са постигнати ключовите етапи и целите, докладвани от гореспоменатото топлофикационно дружество в неговия доклад, както е посочено по-горе.  Въз основа на извършената работа по проверката (вж. приложение 2) тези данни НЕ МОГАТ да бъдат проверени като несъдържащи съществени неточности поради изброените по-долу причини; и/или 
един или повече от ключовите етапи или целите, изброени в плана за неутралност по отношение на климата и доклада за неутралност по отношение на климата за отчетния период, НЕ са постигнати.
</t>
  </si>
  <si>
    <t>Лист = Приложение 1 - Констатации</t>
  </si>
  <si>
    <t>Приложение 1А — Неточности, несъответствия, несъответствия и препоръчителни подобрения</t>
  </si>
  <si>
    <t>Некоригирани неточности, които не са били коригирани преди издаването на доклада от проверката</t>
  </si>
  <si>
    <t>Материални ли са?</t>
  </si>
  <si>
    <t>Имайте предвид, че тези данни трябва автоматично да бъдат взети от записа в лист „Становище“</t>
  </si>
  <si>
    <t>Моля, изберете „Да“ или „Не“ в колоната „Материал“ според случая.</t>
  </si>
  <si>
    <t>Моля, въведете съответното описание, по един ред за всяка некоригирана точка на неточност.  Ако е необходимо допълнително място, моля, добавете редове и брой точки поотделно.  Ако няма некоригирани неточности, моля, посочете НЕ Е ПРИЛОЖИМО на първия ред.</t>
  </si>
  <si>
    <t>&lt;Да се посочат подробности за неточността, включително естеството, размера и за кой елемент от отчета се отнася тя; и защо има материален ефект, ако е приложимо.  Необходимо е ясно да се посочи дали неточността е надценена (например по-висока, отколкото следва да бъде) или занижена (по-ниска, отколкото следва да бъде). За повече информация как да класифицирате и докладвате неточности, моля, вижте насоките на службите на Европейската комисия.&gt;</t>
  </si>
  <si>
    <t>Некоригирани несъответствия с ALCR, ПБР (FAR) или Регламент 2023/2441, установени по време на проверката</t>
  </si>
  <si>
    <t>&lt;Моля, попълнете всички съответни данни.  По един ред за всяка точка на несъответствие.  Ако е необходимо допълнително място, моля, добавете редове и брой точки поотделно.  Ако няма несъответствия, моля, посочете НЕ Е ПРИЛОЖИМО на първия ред.&gt;</t>
  </si>
  <si>
    <t>&lt;Да се посочат подробности за неспазването, включително естеството и размера на неспазването, и за кой член от ALCR, ПБР или Регламент 2023/2441 се отнася то. За повече информация как да класифицирате и докладвате несъответствията, моля, вижте насоките на службите на Европейската комисия.&gt;</t>
  </si>
  <si>
    <t>Некоригирани несъответствия с плана за неутралност по отношение на климата</t>
  </si>
  <si>
    <t>включително несъответствия между плана и действителните източници, пораждащи емисии потоци и граници и т.н., установени по време на проверката</t>
  </si>
  <si>
    <t>&lt;Да се посочат подробности за несъответствието, включително естеството и размерът на несъответствието, както и за кой елемент от плана за неутралност по отношение на климата се отнася то. За повече информация как да класифицирате и докладвате несъответствията, моля, вижте насоките на службите на Европейската комисия.&gt;</t>
  </si>
  <si>
    <t xml:space="preserve">Препоръчителни подобрения, ако има такива </t>
  </si>
  <si>
    <t>&lt;Моля, попълнете всички съответни данни.  По една клетка на точка на подобрение.  Ако е необходимо допълнително място, моля, добавете редове и брой точки поотделно.  Ако няма точки за подобрение, моля, посочете НЕ Е ПРИЛОЖИМО на първия ред. За повече информация как да класифицирате и докладвате препоръките за подобрения, моля, вижте насоките на службите на Европейската комисия.&gt;</t>
  </si>
  <si>
    <t xml:space="preserve">Констатации или подобрения от предходен период, които НЕ са отстранени.  
Всички констатации или подобрения, докладвани в доклада от проверката за доклада с данни от предходния отчетен период, които са били отстранени, не е необходимо да бъдат изброени тук.
</t>
  </si>
  <si>
    <t>Моля, попълнете съответните данни.  По една клетка на нерешен предишен период за намиране на .  Ако е необходимо допълнително място, моля, добавете редове и брой точки поотделно.  Ако няма неизяснени констатации, моля, посочете „НЕ Е ПРИЛОЖИМО“ на първия ред.</t>
  </si>
  <si>
    <t>Приложение 1Б — Методологии за запълване на пропуски в данните</t>
  </si>
  <si>
    <t>Възникнало ли е несъответствие в данните, използвани за доказване, че ключовите етапи и целите са постигнати?</t>
  </si>
  <si>
    <t>&lt;Метод на пропуските в данните, както е посочено в член 18, параграф 4 от AVR&gt;</t>
  </si>
  <si>
    <t>Ако отговорът е „да“, използваният от оператора подход за компенсиране на липсващите данни въз основа на разумни доказателства ли е бил?</t>
  </si>
  <si>
    <t>Ако отговорът е „да“,</t>
  </si>
  <si>
    <t>Данните, изисквани съгласно Регламент (ЕС) 2023/2441, били ли са подценени или надценени (ако отговорът е „Да“, моля, представете повече подробности по-долу):</t>
  </si>
  <si>
    <t>&lt;Включете повече подробности за използвания(те) метод(и)&gt;</t>
  </si>
  <si>
    <t>Лист = Приложение 2 - Основа на работата</t>
  </si>
  <si>
    <t>Приложение 2 — Допълнителна информация от значение за становището</t>
  </si>
  <si>
    <t>Не променяйте формата на думите в този работен лист, освен ако не са инструктирани да го направят.</t>
  </si>
  <si>
    <t>Цели и обхват на проверката:</t>
  </si>
  <si>
    <t>да провери с разумна степен на увереност данните на оператора, използвани за доказване, че ключовите етапи и целите са постигнати, както е посочено в доклада, посочен в приложеното становище от проверката, издадено в рамките на схемата на ЕС за търговия с емисии; и да потвърди, че ключовите етапи и целите, изброени в плана за неутралност по отношение на климата, са постигнати.</t>
  </si>
  <si>
    <t>Отговорности:</t>
  </si>
  <si>
    <t>Операторът носи цялата отговорност за изготвянето и докладването на данните, представени в неговия доклад, както е посочено в приложения доклад от проверката, за целите на докладването в съответствие с правилата и свързания с тях план за неутралност по отношение на климата; за всички допускания, информация и оценки, които подкрепят докладваните данни;  и за установяване и поддържане на подходящи процедури, системи за управление на изпълнението и вътрешен контрол, от които се извлича докладваната информация и се гарантира нейното качество.</t>
  </si>
  <si>
    <t>Компетентният орган отговаря за:</t>
  </si>
  <si>
    <t>• проверка на съответствието на плана за неутралност по отношение на климата с Регламент (ЕС) 2019/331 и Регламент (ЕС) 2023/2441</t>
  </si>
  <si>
    <t>• прилагане на изискванията на: Делегиран регламент (ЕС) No 2029/331, Регламент за изпълнение (ЕС) 2019/1842 относно докладването на промените в равнището на дейност, позволяващи корекция на безплатното разпределяне на квоти (ALCR), и Регламент за изпълнение (ЕС) 2023/2441 относно съдържанието и формата на плана за неутралност по отношение на климата</t>
  </si>
  <si>
    <t>Проверяващият орган (както е посочен в приложения доклад от проверката и становище (VOS)) отговаря — в съответствие с Регламент (ЕС) 2018/2067 относно акредитацията и проверката (както е посочено при извършването на проверката по-долу) и неговия договор за проверка, както е посочено във VOS — за извършването на проверка на посочения доклад на оператора в обществен интерес и независимо от оператора и компетентните органи, отговарящи за прилагането на Директива 2003/87/ЕО и регламенти: 2019/1842 (ALCR) и 2019/331 (FAR).</t>
  </si>
  <si>
    <t>Отговорност на верифера е да състави независимо становище въз основа на проучване на информацията, подкрепяща данните, представени в доклада, както е посочено във VOS, и да докладва това становище на оператора.  Проверяващият орган трябва също така да докладва, ако по негово мнение:</t>
  </si>
  <si>
    <t>• докладът е или може да бъде свързан с неточности (пропуски, погрешни представяния или грешки) или несъответствия с плана за неутралност по отношение на климата; или</t>
  </si>
  <si>
    <t xml:space="preserve">• операторът не спазва ALCR, Регламент (ЕС) 2023/2441 и, според случая, FAR ,, дори ако планът за неутралност по отношение на климата е проверен от компетентния орган и е счетен за съответстващ; или                                                                                                                                                                                           </t>
  </si>
  <si>
    <t>• водещият одитор/одитор по СТЕ на ЕС не е получил цялата информация и обяснения, които са му необходими, за да извърши своята проверка с разумна степен на увереност; или</t>
  </si>
  <si>
    <t>• могат да бъдат направени подобрения в резултатите на оператора при мониторинга и докладването на съответните данни и/или спазването на неговия план за неутралност по отношение на климата и на ALCR, Регламент (ЕС) 2023/2441 и ПБР.</t>
  </si>
  <si>
    <t xml:space="preserve">Извършена работа &amp; основа на становището: </t>
  </si>
  <si>
    <t>Проведохме нашата проверка, като взехме предвид документите за справка относно критериите за проверка, посочени по-долу. Това включваше проверка, въз основа на нашия анализ на риска и последващ план за проверка, на доказателства, които да ни дадат разумна увереност, че сумите и оповестяванията, свързани с данните, са правилно подготвени в съответствие с регламентите и принципите на Системата на ЕС за търговия с емисии, както е посочено в документите за справка относно критериите на СТЕ на ЕС по-долу, и с основния План за неутралност по отношение на климата на оператора. Това включваше и оценка, където е необходимо, на оценките и преценките, направени от оператора при подготовката на данните, и разглеждане на общата адекватност на представянето на данните в Доклада, посочен в VOS, и потенциала му за съществени неточности.</t>
  </si>
  <si>
    <t>Ниво на същественост</t>
  </si>
  <si>
    <r>
      <t>Количественото ниво на същественост е определено на 5 % от следните елементи от данни</t>
    </r>
    <r>
      <rPr>
        <u/>
        <sz val="10"/>
        <rFont val="Arial"/>
        <family val="2"/>
        <charset val="204"/>
      </rPr>
      <t xml:space="preserve"> поотделно:</t>
    </r>
  </si>
  <si>
    <t>• общите емисии на инсталацията за съответната подинсталация, когато постигнатите цели са свързани с абсолютни цели за емисиите; или</t>
  </si>
  <si>
    <t>&lt;изтрийте всички редове, които не са приложими&gt;</t>
  </si>
  <si>
    <t>• равнището на интензитет на всяка съответна подинсталация с продуктов показател поотделно, изразено в tCO2eq за съответната производствена единица, когато постигнатите цели са свързани с равнищата на дейност на подинсталация с продуктов показател; или</t>
  </si>
  <si>
    <t>• равнището на интензивност на всяка съответна подинсталация с топлинен показател поотделно, изразено като tCO2eq на потребена топлинна енергия TJ, когато постигнатите цели са свързани с равнищата на дейност на подинсталация с топлинен показател; или</t>
  </si>
  <si>
    <t>• нивото на интензитет на всяка съответна подинсталация с горивен показател поотделно, изразено като tCO2eq за потребено гориво TJ, когато постигнатите цели са свързани с равнищата на дейност на подинсталация с горивен показател;</t>
  </si>
  <si>
    <t>• равнището на интензивност на всяка съответна подинсталация с технологични емисии поотделно, изразено в tCO2eq за съответната производствена единица, когато постигнатите цели са свързани с равнищата на дейност на подинсталация с технологични емисии;</t>
  </si>
  <si>
    <t>• специфичната цел, използвана за определяне на процента на стойността на показателя, когато става въпрос за цели, свързани със стойността на показателя за всяка съответна подинсталация.</t>
  </si>
  <si>
    <t>Въпросите, свързани с други елементи на данните и с елементи, свързани със спазването на ALCR или FAR (според случая) и/или съответствието с МПП (MMP), се разглеждат в рамките на по-широкия анализ на съществеността, като се вземат предвид качествените аспекти.</t>
  </si>
  <si>
    <t>Друга относима информация</t>
  </si>
  <si>
    <t>&lt;Въведете всички други съответни подробности или критерии, свързани с извършената работа или основата на становището.  Целта на този ред е да се даде възможност на проверяващия орган да добави всички подробности, които счита за полезни за ползвателя на становището при разбирането на дълбочината и обхвата на извършената работа и т.н.&gt;</t>
  </si>
  <si>
    <t>Количественото определяне на емисиите на парникови газове е предмет на присъща неопределеност поради проектирания капацитет на измервателните уреди и методиките за изпитване и непълните научни познания, използвани при определянето на изчислителните коефициенти и потенциалите за глобално затопляне.</t>
  </si>
  <si>
    <t xml:space="preserve">Цитирани референтни документи: 
</t>
  </si>
  <si>
    <t>Провеждане на проверката (1) - Критерии за акредитирани проверяващи</t>
  </si>
  <si>
    <t xml:space="preserve">&lt;Изберете набора от критерии, които са подходящи за акредитацията/сертифицирането, притежавани от проверяващия орган (изтрийте нерелевантните набори).&gt; Очаква се, че за повечето ВО ще се изисква само набор (1).
Имайте предвид, че някои от документите могат да бъдат актуализирани и преработени, така че трябва да проверите дали се цитира правилната версия.
</t>
  </si>
  <si>
    <t>1) Регламент за изпълнение (ЕС) 2018/2067 на Комисията за проверка на данните и за акредитация на проверяващите органи съгласно Директива 2003/87/ЕО, актуализиран с Регламент за изпълнение (ЕС) 2020/2084 на Комисията</t>
  </si>
  <si>
    <t>2) EN ISO 14065 - Изисквания към органите за валидиране и проверка на парникови газове за използване при акредитация или други форми на признаване.</t>
  </si>
  <si>
    <t>3) EN ISO 14064-3:2019 Спецификация с насоки за валидиране и проверка на твърденията за парникови газове</t>
  </si>
  <si>
    <t>4) IAF MD 6:2014 Международен форум за акредитация (IAF) Задължителен документ за прилагането на ISO 14065:2013 (издание 2, март 2014 г.)</t>
  </si>
  <si>
    <t>5) Насоки, разработени от службите на Европейската комисия относно проверката и акредитацията във връзка с ALCR и FAR</t>
  </si>
  <si>
    <t xml:space="preserve">6) EA-6/03 Европейска организация за акредитация Насоки за признаване на проверяващи съгласно Директивата за СТЕ на ЕС </t>
  </si>
  <si>
    <t>Провеждане на проверката (2) - Допълнителни критерии за акредитирани проверяващи, които са и доставчици на финансова гаранция</t>
  </si>
  <si>
    <t xml:space="preserve">Този набор следва да бъде избран само ако проверяващият орган е орган за финансово счетоводство, подлежащ на правилата и стандартите, определени от Съвета по международни одиторски стандарти и стандарти за изразяване на сигурност и свързаните с него органи.
Тези стандарти не са обхванати от акредитацията. Акредитиращите органи няма да проверяват спазването на тези стандарти.
</t>
  </si>
  <si>
    <t>7) Международен стандарт за ангажименти за изразяване на сигурност 3000: ангажименти за изразяване на сигурност, различни от одити или прегледи на историческа информация, издадени от Съвета за международни одитни стандарти и стандарти за изразяване на сигурност.</t>
  </si>
  <si>
    <t>8) Международен стандарт за ангажименти за изразяване на сигурност 3410: Ангажименти за изразяване на увереност относно декларациите за парникови газове, издадени от Съвета за международни стандарти за одит и гаранции.</t>
  </si>
  <si>
    <t>Провеждане на проверката (3) — Критерии за проверяващите, сертифицирани съгласно член 55, параграф 2 от AVR</t>
  </si>
  <si>
    <t>Този набор следва да бъде избран само ако проверяващият орган е сертифицирано физическо лице, както е посочено в член 54, параграф 2 от AVR2.</t>
  </si>
  <si>
    <t>2) Насоки на ЕС относно сертифицираните проверяващи органи, разработени от службите на Европейската комисия</t>
  </si>
  <si>
    <t>Правила и т.н. на СТЕ на ЕС</t>
  </si>
  <si>
    <t xml:space="preserve">Този набор следва да бъде избран от всички проверяващи.
Забележка — проверете дали списъкът е валиден за държавата членка, в която се издава становището, тъй като някои насоки на ДЧ могат да се прилагат само в отделна ДЧ. 
Като минимум трябва да бъдат включени съответните регламенти на ЕС и насоките на ЕО.
</t>
  </si>
  <si>
    <t>А) Регламент (ЕС) 2019/1842 на ЕО за коригиране на безплатното разпределяне на квоти за емисии поради промени в равнището на дейност (ALCR)</t>
  </si>
  <si>
    <t>Б) Регламент (ЕС) 2019/331 относно хармонизираното безплатно разпределяне на квоти за емисии съгласно член 10а от Директива 2003/87/ЕО (FAR)</t>
  </si>
  <si>
    <t>В) Регламент (ЕС) 2023/2441 на Комисията относно съдържанието и формата на плана за неутралност по отношение на климата</t>
  </si>
  <si>
    <t>Г) Насоки на ЕС, разработени от службите на Европейската комисия в подкрепа на хармонизираното тълкуване на ALCR и FAR</t>
  </si>
  <si>
    <t>Д) Насоки на ЕС, разработени от службите на Европейската комисия в подкрепа на хармонизираното тълкуване на Регламент (ЕС) 2018/2067 относно проверката на данни и акредитацията на проверяващи органи съгласно Директива 2003/87/ЕО, актуализиран с Регламент за изпълнение (ЕС) 2020/2084 на Комисията</t>
  </si>
  <si>
    <t>Лист = Приложение 3 - Промени</t>
  </si>
  <si>
    <t>Приложение 3 — Обобщение на установените промени, които не са съобщени на компетентния орган</t>
  </si>
  <si>
    <t>A) идентифицирани от проверяващия орган и които НЕ са докладвани на КО</t>
  </si>
  <si>
    <t>Това следва да включва промени в плана за неутралност по отношение на климата, които биха могли да повлияят на постигането на ключовите етапи и целите, за които компетентният орган не е бил уведомен в съответствие с член 22г от ПБР преди края на отчетния период.</t>
  </si>
  <si>
    <t xml:space="preserve">&lt;В него следва да се посочат всички промени в данните, използвани за доказване на постигането на ключовите етапи или целите, които са били определени от проверяващия орган в хода на неговата работа и за които компетентният орган не е бил уведомен. 
В него следва също така да се посочат всички промени в плана за неутралност по отношение на климата, които оказват въздействие върху постигането на ключовите етапи и целите и за които компетентният орган не е бил уведомен и които не са били счетени за съответстващи от компетентния орган.&gt;
</t>
  </si>
  <si>
    <t>Моля, попълнете всички съответни данни.  По един ред на коментар. Ако е необходимо допълнително място, моля, добавете редове и брой точки поотделно.  Ако няма коментари, които да бъдат направени, моля, посочете „НЕ Е ПРИЛОЖИМО“ на първия ред.</t>
  </si>
  <si>
    <t>Индивидуални инсталации</t>
  </si>
  <si>
    <t>топлофикационни дружества</t>
  </si>
  <si>
    <t>Констатации</t>
  </si>
  <si>
    <t>Лист = Отчитане</t>
  </si>
  <si>
    <t>Лист = константи за целия ЕС</t>
  </si>
  <si>
    <t>Рафиниране на минерални масла</t>
  </si>
  <si>
    <t>Производство на кокс</t>
  </si>
  <si>
    <t>Производство на чугун или стомана</t>
  </si>
  <si>
    <t>Производство или преработка на черни метали</t>
  </si>
  <si>
    <t>Производство на първичен алуминий</t>
  </si>
  <si>
    <t>Производство на вторичен алуминий</t>
  </si>
  <si>
    <t>Производство или преработка на цветни метали</t>
  </si>
  <si>
    <t>Производство на циментов клинкер</t>
  </si>
  <si>
    <t>Производство на вар или калциниране на доломит/магнезит</t>
  </si>
  <si>
    <t>Производство на стъкло</t>
  </si>
  <si>
    <t>Производство на керамика</t>
  </si>
  <si>
    <t>Производство на минерална вата</t>
  </si>
  <si>
    <t>Производство или преработка на гипс или гипсокартон</t>
  </si>
  <si>
    <t>Производство на целулоза</t>
  </si>
  <si>
    <t>Производство на хартия или картон</t>
  </si>
  <si>
    <t>Производство на сажди</t>
  </si>
  <si>
    <t>Производство на диазотен оксид</t>
  </si>
  <si>
    <t>Производство на адипинова киселина</t>
  </si>
  <si>
    <t>Производство на глиоксалова и глиоксилова киселина</t>
  </si>
  <si>
    <t>Производство на амоняк</t>
  </si>
  <si>
    <t>Производство на химикали в насипно състояние</t>
  </si>
  <si>
    <t>Производство на водород и синтетичен газ</t>
  </si>
  <si>
    <t>Производство на калцинирана сода и натриев бикарбонат</t>
  </si>
  <si>
    <t>Улавяне на парникови газове съгласно Директива 2009/31/ЕО</t>
  </si>
  <si>
    <t>Транспортиране на парникови газове съгласно Директива 2009/31/ЕО</t>
  </si>
  <si>
    <t>Съхранение на парникови газове съгласно Директива 2009/31/ЕО</t>
  </si>
  <si>
    <t>Продуктов показател</t>
  </si>
  <si>
    <t>Горивен показател</t>
  </si>
  <si>
    <t>Показател за технологични емисии</t>
  </si>
  <si>
    <t>Рафинерийни продукти</t>
  </si>
  <si>
    <t>Агломерирана желязна руда</t>
  </si>
  <si>
    <t>Горещ метал</t>
  </si>
  <si>
    <t>[Първичен] Алуминий</t>
  </si>
  <si>
    <t>Клинкер за сив цимент</t>
  </si>
  <si>
    <t>Клинкер за бял цимент</t>
  </si>
  <si>
    <t>Вар</t>
  </si>
  <si>
    <t>Синтерована доломитна вар</t>
  </si>
  <si>
    <t>Флоат стъкло</t>
  </si>
  <si>
    <t>Бутилки и буркани от безцветно стъкло</t>
  </si>
  <si>
    <t>Бутилки и буркани от цветно стъкло</t>
  </si>
  <si>
    <t>Продукти от стъклени влакна с непрекъсната нишка</t>
  </si>
  <si>
    <t>Облицовъчни тухли</t>
  </si>
  <si>
    <t>Павета</t>
  </si>
  <si>
    <t>Спрей сух прах</t>
  </si>
  <si>
    <t>Минерална вата</t>
  </si>
  <si>
    <t>Гипс</t>
  </si>
  <si>
    <t>Изсушен вторичен гипс</t>
  </si>
  <si>
    <t>Гипсокартон</t>
  </si>
  <si>
    <t>Крафт целулоза с къси влакна</t>
  </si>
  <si>
    <t>Дълговлакнеста крафт целулоза</t>
  </si>
  <si>
    <t>Сулфитна целулоза, термомеханична и механична целулоза</t>
  </si>
  <si>
    <t>Фина хартия без покритие</t>
  </si>
  <si>
    <t>Фина хартия с покритие</t>
  </si>
  <si>
    <t>Тъкан</t>
  </si>
  <si>
    <t>Тестлайнер и навълняване</t>
  </si>
  <si>
    <t>Картонена дъска без покритие</t>
  </si>
  <si>
    <t>Картонена дъска с покритие</t>
  </si>
  <si>
    <t>Азотна киселина</t>
  </si>
  <si>
    <t>Адипинова киселина</t>
  </si>
  <si>
    <t>Амоняк</t>
  </si>
  <si>
    <t>Ароматни вещества</t>
  </si>
  <si>
    <t>Стирен</t>
  </si>
  <si>
    <t>Фенол/ ацетон</t>
  </si>
  <si>
    <t>Етиленов оксид/ етиленгликоли</t>
  </si>
  <si>
    <t>Винилхлориден мономер</t>
  </si>
  <si>
    <t>Водород</t>
  </si>
  <si>
    <t>Синтезиращ газ</t>
  </si>
  <si>
    <t>Калцинирана сода</t>
  </si>
  <si>
    <t>Подинсталация с топлинен показател, различна от CL, различна от CBAM</t>
  </si>
  <si>
    <t>Подинсталация за централно отопление</t>
  </si>
  <si>
    <t>Подинсталация с горивен показател, различна от CL, различна от CBAM</t>
  </si>
  <si>
    <t>Подинсталация с технологични емисии, различна от CL, различна от CBAM</t>
  </si>
  <si>
    <t>Специфични емисии</t>
  </si>
  <si>
    <t>Абсолютни емисии</t>
  </si>
  <si>
    <t>Постигнато</t>
  </si>
  <si>
    <t>Непостигнато</t>
  </si>
  <si>
    <t>Не е приложимо</t>
  </si>
  <si>
    <t>Не. За повече подробности вж. приложение 1.</t>
  </si>
  <si>
    <t>Не. За повече подробности вж. приложение 3.</t>
  </si>
  <si>
    <t>Акредитирани</t>
  </si>
  <si>
    <t>Сертифициран</t>
  </si>
  <si>
    <t>Име на оператора</t>
  </si>
  <si>
    <t>Име на инсталацията</t>
  </si>
  <si>
    <t>Лист = Параметри на ДЧ</t>
  </si>
  <si>
    <t>Държавите членки са свободни да използват този лист</t>
  </si>
  <si>
    <t>Падащ списък за приложение 2; Цитирани референтни документи:</t>
  </si>
  <si>
    <t>Провеждане на проверката (1) — за акредитирани органи за проверка</t>
  </si>
  <si>
    <t>&lt; Изберете съответните документи с насоки от списъка &gt;</t>
  </si>
  <si>
    <t>а) &lt;Специфични национални насоки1 - за извършване на проверки от акредитиран проверяващ&gt;</t>
  </si>
  <si>
    <t>б) &lt;Специфични национални насоки2 - за извършване на проверки от акредитиран проверяващ&gt;</t>
  </si>
  <si>
    <t>а) &lt;Специфични национални насоки1 - за извършване на проверки от сертифициран проверяващ&gt;</t>
  </si>
  <si>
    <t>б) &lt;Специфични национални насоки2 - за извършване на проверки от сертифициран проверяващ&gt;&gt;</t>
  </si>
  <si>
    <t>а) &lt;Специфични национални насоки1 - Правила на СТЕ на ЕС&gt;</t>
  </si>
  <si>
    <t>б) &lt;Специфични национални насоки2 - Правила на СТЕ на ЕС&gt;</t>
  </si>
  <si>
    <t>Моля, изберете</t>
  </si>
  <si>
    <t>Горене</t>
  </si>
  <si>
    <t>Пържене или синтероване на метална руда</t>
  </si>
  <si>
    <t>Референтен показател за топлинната енергия (Топлинен показател)</t>
  </si>
  <si>
    <t>Кокс</t>
  </si>
  <si>
    <t>Въглеродна стомана за електродъгово оформяне (EAF)</t>
  </si>
  <si>
    <t>Високо легирана стомана за електродъгово оформяне (EAF)</t>
  </si>
  <si>
    <t>Отливане на желязо/Чугунено леене</t>
  </si>
  <si>
    <t>Предварително изпечен анод</t>
  </si>
  <si>
    <t>Доломит</t>
  </si>
  <si>
    <t>Покривни плочки/Керемиди</t>
  </si>
  <si>
    <t>Регенерирана хартиена маса</t>
  </si>
  <si>
    <t>Вестникарска хартия</t>
  </si>
  <si>
    <t>Въглероден сажди</t>
  </si>
  <si>
    <t>Напукване на пара /Паро крекинг</t>
  </si>
  <si>
    <t>Подинсталация с топлинен показател, CL, различна от механизма за корекция на въглеродните емисии на границите (СВАМ)</t>
  </si>
  <si>
    <t>Подинсталация с топлинен показател, СВАМ</t>
  </si>
  <si>
    <t>Подинсталация с горивен показател, CL, различна от СВАМ</t>
  </si>
  <si>
    <t>Подинсталация с горивен показател, СВАМ</t>
  </si>
  <si>
    <t>Подинсталация с технологични емисии, CL, различна от СВАМ</t>
  </si>
  <si>
    <t>Подинсталация с технологични емисии, СВАМ</t>
  </si>
  <si>
    <t>Да. За повече подробности вж. приложение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</si>
</sst>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4"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b/>
      <sz val="10"/>
      <color rgb="FFFF0000"/>
      <name val="Arial"/>
      <family val="2"/>
    </font>
    <font>
      <i/>
      <sz val="10"/>
      <color rgb="FF1B22A5"/>
      <name val="Arial"/>
      <family val="2"/>
    </font>
    <font>
      <sz val="10"/>
      <color rgb="FFFF0000"/>
      <name val="Arial"/>
      <family val="2"/>
    </font>
    <font>
      <b/>
      <i/>
      <sz val="10"/>
      <color rgb="FFFF0000"/>
      <name val="Arial"/>
      <family val="2"/>
    </font>
    <font>
      <b/>
      <sz val="8"/>
      <color rgb="FFFF0000"/>
      <name val="Arial"/>
      <family val="2"/>
    </font>
    <font>
      <i/>
      <sz val="10"/>
      <color rgb="FF000080"/>
      <name val="Arial"/>
      <family val="2"/>
    </font>
    <font>
      <b/>
      <sz val="16"/>
      <color rgb="FFFF0000"/>
      <name val="Arial"/>
      <family val="2"/>
    </font>
    <font>
      <i/>
      <u/>
      <sz val="10"/>
      <color indexed="18"/>
      <name val="Arial"/>
      <family val="2"/>
    </font>
    <font>
      <b/>
      <i/>
      <u/>
      <sz val="10"/>
      <color indexed="10"/>
      <name val="Arial"/>
      <family val="2"/>
    </font>
    <font>
      <b/>
      <i/>
      <sz val="8"/>
      <color indexed="18"/>
      <name val="Arial"/>
      <family val="2"/>
    </font>
    <font>
      <b/>
      <i/>
      <sz val="10"/>
      <color indexed="10"/>
      <name val="Arial"/>
      <family val="2"/>
    </font>
    <font>
      <sz val="10"/>
      <color rgb="FF000080"/>
      <name val="Arial"/>
      <family val="2"/>
    </font>
    <font>
      <b/>
      <u/>
      <sz val="10"/>
      <color theme="10"/>
      <name val="Arial"/>
      <family val="2"/>
    </font>
    <font>
      <i/>
      <sz val="10"/>
      <color rgb="FFFF0000"/>
      <name val="Arial"/>
      <family val="2"/>
    </font>
    <font>
      <sz val="10"/>
      <color theme="1"/>
      <name val="Arial"/>
      <family val="2"/>
    </font>
    <font>
      <u/>
      <sz val="10"/>
      <name val="Arial"/>
      <family val="2"/>
    </font>
    <font>
      <sz val="10"/>
      <color indexed="62"/>
      <name val="Arial"/>
      <family val="2"/>
    </font>
    <font>
      <b/>
      <sz val="10"/>
      <color indexed="8"/>
      <name val="Calibri"/>
      <family val="2"/>
    </font>
    <font>
      <i/>
      <sz val="10"/>
      <color theme="3"/>
      <name val="Arial"/>
      <family val="2"/>
    </font>
    <font>
      <sz val="10"/>
      <color indexed="8"/>
      <name val="Calibri"/>
      <family val="2"/>
    </font>
    <font>
      <i/>
      <sz val="10"/>
      <color indexed="8"/>
      <name val="Calibri"/>
      <family val="2"/>
    </font>
    <font>
      <sz val="11"/>
      <name val="Arial"/>
      <family val="2"/>
    </font>
    <font>
      <b/>
      <u/>
      <sz val="10"/>
      <color rgb="FFFF0000"/>
      <name val="Arial"/>
      <family val="2"/>
    </font>
    <font>
      <b/>
      <sz val="12"/>
      <color indexed="8"/>
      <name val="Calibri"/>
      <family val="2"/>
    </font>
    <font>
      <b/>
      <sz val="12"/>
      <color rgb="FF000000"/>
      <name val="Calibri"/>
      <family val="2"/>
      <charset val="204"/>
    </font>
    <font>
      <i/>
      <sz val="10"/>
      <color rgb="FF000000"/>
      <name val="Calibri"/>
      <family val="2"/>
      <charset val="204"/>
    </font>
    <font>
      <sz val="10"/>
      <color rgb="FF000000"/>
      <name val="Calibri"/>
      <family val="2"/>
      <charset val="204"/>
    </font>
    <font>
      <u/>
      <sz val="10"/>
      <name val="Arial"/>
      <family val="2"/>
      <charset val="204"/>
    </font>
    <font>
      <i/>
      <sz val="10"/>
      <color rgb="FF000080"/>
      <name val="Arial"/>
      <family val="2"/>
      <charset val="204"/>
    </font>
    <font>
      <sz val="10"/>
      <name val="Arial"/>
      <family val="2"/>
      <charset val="204"/>
    </font>
    <font>
      <i/>
      <sz val="10"/>
      <color rgb="FF333399"/>
      <name val="Arial"/>
      <family val="2"/>
      <charset val="204"/>
    </font>
    <font>
      <sz val="10"/>
      <color rgb="FF333399"/>
      <name val="Arial"/>
      <family val="2"/>
      <charset val="204"/>
    </font>
    <font>
      <b/>
      <sz val="10"/>
      <name val="Arial"/>
      <family val="2"/>
      <charset val="204"/>
    </font>
    <font>
      <b/>
      <u/>
      <sz val="10"/>
      <name val="Arial"/>
      <family val="2"/>
      <charset val="204"/>
    </font>
    <font>
      <b/>
      <sz val="11"/>
      <color rgb="FF000000"/>
      <name val="Calibri"/>
      <family val="2"/>
      <charset val="204"/>
    </font>
    <font>
      <u/>
      <sz val="10"/>
      <color rgb="FF0000FF"/>
      <name val="Arial"/>
      <family val="2"/>
      <charset val="204"/>
    </font>
    <font>
      <sz val="10"/>
      <color rgb="FF000080"/>
      <name val="Arial"/>
      <family val="2"/>
      <charset val="204"/>
    </font>
    <font>
      <i/>
      <u/>
      <sz val="10"/>
      <color indexed="18"/>
      <name val="Arial"/>
      <family val="2"/>
      <charset val="204"/>
    </font>
    <font>
      <b/>
      <sz val="10"/>
      <color rgb="FF000000"/>
      <name val="Calibri"/>
      <family val="2"/>
      <charset val="204"/>
    </font>
    <font>
      <i/>
      <sz val="10"/>
      <name val="Arial"/>
      <family val="2"/>
      <charset val="204"/>
    </font>
  </fonts>
  <fills count="28">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BCB7DE"/>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rgb="FF0000FF"/>
        <bgColor indexed="64"/>
      </patternFill>
    </fill>
    <fill>
      <patternFill patternType="solid">
        <fgColor rgb="FFE6B8B7"/>
        <bgColor indexed="64"/>
      </patternFill>
    </fill>
    <fill>
      <patternFill patternType="solid">
        <fgColor rgb="FFFFFFFF"/>
        <bgColor indexed="64"/>
      </patternFill>
    </fill>
  </fills>
  <borders count="9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9">
    <xf numFmtId="0" fontId="0" fillId="0" borderId="0"/>
    <xf numFmtId="0" fontId="42" fillId="0" borderId="0" applyNumberFormat="0" applyFill="0" applyBorder="0" applyAlignment="0" applyProtection="0">
      <alignment vertical="top"/>
      <protection locked="0"/>
    </xf>
    <xf numFmtId="43" fontId="34"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cellStyleXfs>
  <cellXfs count="827">
    <xf numFmtId="0" fontId="0" fillId="0" borderId="0" xfId="0"/>
    <xf numFmtId="0" fontId="33" fillId="0" borderId="2" xfId="1" applyFont="1" applyBorder="1" applyAlignment="1" applyProtection="1">
      <alignment vertical="top"/>
    </xf>
    <xf numFmtId="0" fontId="2" fillId="0" borderId="0" xfId="0" applyFont="1"/>
    <xf numFmtId="0" fontId="0" fillId="0" borderId="3" xfId="0" applyBorder="1"/>
    <xf numFmtId="0" fontId="0" fillId="2" borderId="4" xfId="0" applyFill="1" applyBorder="1"/>
    <xf numFmtId="0" fontId="0" fillId="0" borderId="5" xfId="0" applyBorder="1"/>
    <xf numFmtId="14" fontId="0" fillId="3" borderId="6" xfId="0" applyNumberFormat="1" applyFill="1" applyBorder="1" applyAlignment="1">
      <alignment horizontal="left"/>
    </xf>
    <xf numFmtId="0" fontId="0" fillId="4" borderId="7" xfId="0" applyFill="1" applyBorder="1"/>
    <xf numFmtId="0" fontId="0" fillId="4" borderId="8" xfId="0" applyFill="1" applyBorder="1"/>
    <xf numFmtId="0" fontId="0" fillId="4" borderId="9" xfId="0" applyFill="1" applyBorder="1"/>
    <xf numFmtId="0" fontId="0" fillId="0" borderId="10" xfId="0" applyBorder="1"/>
    <xf numFmtId="0" fontId="0" fillId="5" borderId="11" xfId="0" applyFill="1" applyBorder="1"/>
    <xf numFmtId="0" fontId="0" fillId="0" borderId="12" xfId="0" applyBorder="1"/>
    <xf numFmtId="0" fontId="0" fillId="6" borderId="13" xfId="0" applyFill="1" applyBorder="1"/>
    <xf numFmtId="0" fontId="0" fillId="7" borderId="0" xfId="0" applyFill="1"/>
    <xf numFmtId="0" fontId="2" fillId="0" borderId="14" xfId="0" applyFont="1" applyBorder="1"/>
    <xf numFmtId="0" fontId="2" fillId="0" borderId="15" xfId="0" applyFont="1" applyBorder="1"/>
    <xf numFmtId="0" fontId="0" fillId="0" borderId="16" xfId="0" applyBorder="1"/>
    <xf numFmtId="14" fontId="0" fillId="3" borderId="17" xfId="0" applyNumberFormat="1" applyFill="1" applyBorder="1" applyAlignment="1">
      <alignment horizontal="center"/>
    </xf>
    <xf numFmtId="0" fontId="0" fillId="4" borderId="18" xfId="0" applyFill="1" applyBorder="1"/>
    <xf numFmtId="0" fontId="0" fillId="4" borderId="19" xfId="0" applyFill="1" applyBorder="1"/>
    <xf numFmtId="14" fontId="0" fillId="3" borderId="20" xfId="0" applyNumberFormat="1" applyFill="1" applyBorder="1" applyAlignment="1">
      <alignment horizontal="center"/>
    </xf>
    <xf numFmtId="0" fontId="0" fillId="4" borderId="21" xfId="0" applyFill="1" applyBorder="1"/>
    <xf numFmtId="0" fontId="0" fillId="4" borderId="22" xfId="0" applyFill="1" applyBorder="1"/>
    <xf numFmtId="14" fontId="0" fillId="3" borderId="23" xfId="0" applyNumberFormat="1" applyFill="1" applyBorder="1" applyAlignment="1">
      <alignment horizontal="center"/>
    </xf>
    <xf numFmtId="0" fontId="0" fillId="4" borderId="24" xfId="0" applyFill="1" applyBorder="1"/>
    <xf numFmtId="0" fontId="0" fillId="4" borderId="25" xfId="0" applyFill="1" applyBorder="1"/>
    <xf numFmtId="0" fontId="0" fillId="5" borderId="0" xfId="0" applyFill="1"/>
    <xf numFmtId="0" fontId="5" fillId="6" borderId="0" xfId="0" applyFont="1" applyFill="1" applyAlignment="1">
      <alignment horizontal="left" vertical="top" wrapText="1"/>
    </xf>
    <xf numFmtId="0" fontId="43" fillId="0" borderId="26" xfId="1" applyFont="1" applyBorder="1" applyAlignment="1" applyProtection="1">
      <alignment vertical="top" wrapText="1"/>
    </xf>
    <xf numFmtId="0" fontId="5" fillId="7" borderId="0" xfId="0" applyFont="1" applyFill="1"/>
    <xf numFmtId="0" fontId="37" fillId="0" borderId="0" xfId="0" applyFont="1"/>
    <xf numFmtId="0" fontId="5" fillId="0" borderId="0" xfId="0" applyFont="1"/>
    <xf numFmtId="0" fontId="8" fillId="0" borderId="17" xfId="0" applyFont="1" applyBorder="1" applyAlignment="1">
      <alignment vertical="top" wrapText="1"/>
    </xf>
    <xf numFmtId="0" fontId="3" fillId="9" borderId="20" xfId="0" applyFont="1" applyFill="1" applyBorder="1" applyAlignment="1">
      <alignment horizontal="justify"/>
    </xf>
    <xf numFmtId="0" fontId="12" fillId="9" borderId="20" xfId="0" applyFont="1" applyFill="1" applyBorder="1" applyAlignment="1">
      <alignment vertical="top" wrapText="1"/>
    </xf>
    <xf numFmtId="0" fontId="5" fillId="9" borderId="20" xfId="0" applyFont="1" applyFill="1" applyBorder="1" applyAlignment="1">
      <alignment vertical="top" wrapText="1"/>
    </xf>
    <xf numFmtId="0" fontId="5" fillId="9" borderId="20" xfId="0" applyFont="1" applyFill="1" applyBorder="1" applyAlignment="1">
      <alignment horizontal="justify"/>
    </xf>
    <xf numFmtId="0" fontId="5" fillId="9" borderId="23" xfId="0" applyFont="1" applyFill="1" applyBorder="1" applyAlignment="1">
      <alignment horizontal="justify"/>
    </xf>
    <xf numFmtId="0" fontId="3" fillId="0" borderId="0" xfId="0" applyFont="1"/>
    <xf numFmtId="0" fontId="0" fillId="4" borderId="0" xfId="0" applyFill="1"/>
    <xf numFmtId="0" fontId="5" fillId="4" borderId="0" xfId="0" applyFont="1" applyFill="1"/>
    <xf numFmtId="0" fontId="5" fillId="13" borderId="0" xfId="0" quotePrefix="1" applyFont="1" applyFill="1"/>
    <xf numFmtId="0" fontId="5" fillId="13" borderId="0" xfId="0" applyFont="1" applyFill="1"/>
    <xf numFmtId="0" fontId="0" fillId="0" borderId="0" xfId="0" applyAlignment="1">
      <alignment vertical="top"/>
    </xf>
    <xf numFmtId="0" fontId="25"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4" fillId="0" borderId="2" xfId="0" applyFont="1" applyBorder="1" applyAlignment="1">
      <alignment vertical="top" wrapText="1"/>
    </xf>
    <xf numFmtId="0" fontId="4" fillId="0" borderId="26" xfId="0" applyFont="1" applyBorder="1" applyAlignment="1">
      <alignment vertical="top" wrapText="1"/>
    </xf>
    <xf numFmtId="0" fontId="2" fillId="0" borderId="0" xfId="0" applyFont="1" applyAlignment="1">
      <alignment vertical="top"/>
    </xf>
    <xf numFmtId="0" fontId="25" fillId="8" borderId="0" xfId="0" applyFont="1" applyFill="1" applyAlignment="1">
      <alignment vertical="top" wrapText="1"/>
    </xf>
    <xf numFmtId="0" fontId="13" fillId="0" borderId="0" xfId="0" applyFont="1" applyAlignment="1">
      <alignment vertical="top"/>
    </xf>
    <xf numFmtId="0" fontId="12" fillId="0" borderId="0" xfId="0" applyFont="1" applyAlignment="1">
      <alignment vertical="top"/>
    </xf>
    <xf numFmtId="0" fontId="16" fillId="0" borderId="0" xfId="0" applyFont="1" applyAlignment="1">
      <alignment vertical="top" wrapText="1"/>
    </xf>
    <xf numFmtId="0" fontId="2" fillId="0" borderId="0" xfId="0" applyFont="1" applyAlignment="1">
      <alignment vertical="top" wrapText="1"/>
    </xf>
    <xf numFmtId="0" fontId="2" fillId="0" borderId="32" xfId="0" applyFont="1" applyBorder="1" applyAlignment="1">
      <alignment vertical="top" wrapText="1"/>
    </xf>
    <xf numFmtId="0" fontId="2" fillId="0" borderId="34" xfId="0" applyFont="1" applyBorder="1" applyAlignment="1">
      <alignment vertical="top" wrapText="1"/>
    </xf>
    <xf numFmtId="0" fontId="5" fillId="0" borderId="35" xfId="0" applyFont="1" applyBorder="1" applyAlignment="1">
      <alignment vertical="top" wrapText="1"/>
    </xf>
    <xf numFmtId="0" fontId="5" fillId="0" borderId="35" xfId="0" quotePrefix="1" applyFont="1" applyBorder="1" applyAlignment="1">
      <alignment vertical="top" wrapText="1"/>
    </xf>
    <xf numFmtId="0" fontId="2" fillId="0" borderId="36" xfId="0" applyFont="1" applyBorder="1" applyAlignment="1">
      <alignment vertical="top" wrapText="1"/>
    </xf>
    <xf numFmtId="0" fontId="5" fillId="0" borderId="37" xfId="0"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23" fillId="0" borderId="0" xfId="0" applyFont="1" applyAlignment="1">
      <alignment vertical="top"/>
    </xf>
    <xf numFmtId="0" fontId="4" fillId="0" borderId="0" xfId="0" applyFont="1" applyAlignment="1">
      <alignment vertical="top" wrapText="1"/>
    </xf>
    <xf numFmtId="0" fontId="22" fillId="0" borderId="0" xfId="0" applyFont="1" applyAlignment="1">
      <alignment vertical="top" wrapText="1"/>
    </xf>
    <xf numFmtId="0" fontId="4" fillId="0" borderId="1" xfId="0" applyFont="1" applyBorder="1" applyAlignment="1">
      <alignment vertical="top" wrapText="1"/>
    </xf>
    <xf numFmtId="0" fontId="5" fillId="0" borderId="0" xfId="0" applyFont="1" applyAlignment="1">
      <alignment vertical="top"/>
    </xf>
    <xf numFmtId="0" fontId="29" fillId="0" borderId="0" xfId="0" applyFont="1" applyAlignment="1">
      <alignment vertical="top" wrapText="1"/>
    </xf>
    <xf numFmtId="0" fontId="2" fillId="0" borderId="40" xfId="0" applyFont="1" applyBorder="1" applyAlignment="1">
      <alignment vertical="top"/>
    </xf>
    <xf numFmtId="0" fontId="24" fillId="0" borderId="0" xfId="0" applyFont="1" applyAlignment="1">
      <alignment vertical="top" wrapText="1"/>
    </xf>
    <xf numFmtId="0" fontId="23" fillId="0" borderId="0" xfId="0" applyFont="1" applyAlignment="1">
      <alignment vertical="top" wrapText="1"/>
    </xf>
    <xf numFmtId="0" fontId="44" fillId="0" borderId="0" xfId="0" applyFont="1" applyAlignment="1">
      <alignment vertical="top" wrapText="1"/>
    </xf>
    <xf numFmtId="0" fontId="19" fillId="0" borderId="0" xfId="0" applyFont="1" applyAlignment="1">
      <alignment vertical="top"/>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1" xfId="0" applyFont="1" applyBorder="1" applyAlignment="1">
      <alignment vertical="top" wrapText="1"/>
    </xf>
    <xf numFmtId="0" fontId="0" fillId="14" borderId="1" xfId="0" applyFill="1" applyBorder="1" applyAlignment="1">
      <alignment vertical="top"/>
    </xf>
    <xf numFmtId="0" fontId="0" fillId="9" borderId="41" xfId="0" applyFill="1" applyBorder="1" applyAlignment="1">
      <alignment vertical="top"/>
    </xf>
    <xf numFmtId="0" fontId="2" fillId="12" borderId="32" xfId="0" applyFont="1" applyFill="1" applyBorder="1" applyAlignment="1">
      <alignment horizontal="centerContinuous" vertical="top"/>
    </xf>
    <xf numFmtId="0" fontId="2" fillId="12" borderId="34" xfId="0" applyFont="1" applyFill="1" applyBorder="1" applyAlignment="1">
      <alignment vertical="top"/>
    </xf>
    <xf numFmtId="0" fontId="2" fillId="12" borderId="0" xfId="0" applyFont="1" applyFill="1" applyAlignment="1">
      <alignment horizontal="justify" vertical="top"/>
    </xf>
    <xf numFmtId="0" fontId="2" fillId="12" borderId="35" xfId="0" applyFont="1" applyFill="1" applyBorder="1" applyAlignment="1">
      <alignment horizontal="justify" vertical="top"/>
    </xf>
    <xf numFmtId="0" fontId="0" fillId="12" borderId="0" xfId="0" applyFill="1" applyAlignment="1">
      <alignment horizontal="justify" vertical="top" wrapText="1"/>
    </xf>
    <xf numFmtId="0" fontId="2" fillId="12" borderId="32" xfId="0" applyFont="1" applyFill="1" applyBorder="1" applyAlignment="1">
      <alignment horizontal="left" vertical="top"/>
    </xf>
    <xf numFmtId="0" fontId="2" fillId="12" borderId="34" xfId="0" applyFont="1" applyFill="1" applyBorder="1" applyAlignment="1">
      <alignment horizontal="left" vertical="top"/>
    </xf>
    <xf numFmtId="0" fontId="2" fillId="12" borderId="36" xfId="0" applyFont="1" applyFill="1" applyBorder="1" applyAlignment="1">
      <alignment horizontal="left" vertical="top"/>
    </xf>
    <xf numFmtId="0" fontId="2" fillId="6" borderId="32" xfId="0" applyFont="1" applyFill="1" applyBorder="1" applyAlignment="1">
      <alignment horizontal="left" vertical="top"/>
    </xf>
    <xf numFmtId="0" fontId="2" fillId="6" borderId="34" xfId="0" applyFont="1" applyFill="1" applyBorder="1" applyAlignment="1">
      <alignment horizontal="left" vertical="top"/>
    </xf>
    <xf numFmtId="0" fontId="2" fillId="6" borderId="36" xfId="0" applyFont="1" applyFill="1" applyBorder="1" applyAlignment="1">
      <alignment horizontal="left" vertical="top"/>
    </xf>
    <xf numFmtId="0" fontId="5" fillId="0" borderId="35" xfId="0" applyFont="1" applyBorder="1" applyAlignment="1">
      <alignment horizontal="left" vertical="top" wrapText="1"/>
    </xf>
    <xf numFmtId="0" fontId="12" fillId="0" borderId="0" xfId="0" applyFont="1" applyAlignment="1">
      <alignment vertical="top" wrapText="1"/>
    </xf>
    <xf numFmtId="0" fontId="24" fillId="0" borderId="0" xfId="0" applyFont="1" applyAlignment="1">
      <alignment horizontal="left" vertical="top" wrapText="1"/>
    </xf>
    <xf numFmtId="0" fontId="2" fillId="12" borderId="0" xfId="0" applyFont="1" applyFill="1" applyAlignment="1">
      <alignment vertical="top"/>
    </xf>
    <xf numFmtId="0" fontId="0" fillId="12" borderId="0" xfId="0" applyFill="1" applyAlignment="1">
      <alignment vertical="top"/>
    </xf>
    <xf numFmtId="0" fontId="5" fillId="12" borderId="30" xfId="0" applyFont="1" applyFill="1" applyBorder="1" applyAlignment="1">
      <alignment horizontal="left" vertical="top" wrapText="1"/>
    </xf>
    <xf numFmtId="0" fontId="5" fillId="4" borderId="21" xfId="0" applyFont="1" applyFill="1" applyBorder="1"/>
    <xf numFmtId="0" fontId="16" fillId="0" borderId="34" xfId="0" applyFont="1" applyBorder="1" applyAlignment="1">
      <alignment vertical="top" wrapText="1"/>
    </xf>
    <xf numFmtId="0" fontId="14" fillId="0" borderId="34" xfId="0" applyFont="1" applyBorder="1" applyAlignment="1">
      <alignment vertical="top" wrapText="1"/>
    </xf>
    <xf numFmtId="0" fontId="14" fillId="0" borderId="0" xfId="0" applyFont="1" applyAlignment="1">
      <alignment vertical="top" wrapText="1"/>
    </xf>
    <xf numFmtId="0" fontId="6" fillId="0" borderId="34" xfId="0" applyFont="1" applyBorder="1" applyAlignment="1">
      <alignment vertical="top" wrapText="1"/>
    </xf>
    <xf numFmtId="0" fontId="30" fillId="0" borderId="0" xfId="0" applyFont="1" applyAlignment="1">
      <alignment vertical="top" wrapText="1"/>
    </xf>
    <xf numFmtId="0" fontId="0" fillId="13" borderId="0" xfId="0" applyFill="1"/>
    <xf numFmtId="0" fontId="2" fillId="0" borderId="1" xfId="0" applyFont="1" applyBorder="1" applyAlignment="1">
      <alignmen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15" borderId="42" xfId="0" applyFont="1" applyFill="1" applyBorder="1" applyAlignment="1">
      <alignment horizontal="left" vertical="top" wrapText="1"/>
    </xf>
    <xf numFmtId="0" fontId="5" fillId="0" borderId="42" xfId="0" applyFont="1" applyBorder="1" applyAlignment="1">
      <alignment vertical="top"/>
    </xf>
    <xf numFmtId="0" fontId="4" fillId="0" borderId="42" xfId="0" applyFont="1" applyBorder="1" applyAlignment="1">
      <alignment horizontal="center" vertical="top"/>
    </xf>
    <xf numFmtId="0" fontId="5" fillId="0" borderId="42" xfId="0" applyFont="1" applyBorder="1" applyAlignment="1">
      <alignment horizontal="center" vertical="top"/>
    </xf>
    <xf numFmtId="0" fontId="2" fillId="0" borderId="42" xfId="0" applyFont="1" applyBorder="1" applyAlignment="1">
      <alignment horizontal="center" vertical="top"/>
    </xf>
    <xf numFmtId="0" fontId="23" fillId="0" borderId="0" xfId="0" applyFont="1" applyAlignment="1">
      <alignment horizontal="left" vertical="top" wrapText="1"/>
    </xf>
    <xf numFmtId="0" fontId="5" fillId="14" borderId="46" xfId="0" quotePrefix="1" applyFont="1" applyFill="1" applyBorder="1" applyAlignment="1">
      <alignment horizontal="left" vertical="top" wrapText="1"/>
    </xf>
    <xf numFmtId="0" fontId="3" fillId="0" borderId="0" xfId="0" applyFont="1" applyAlignment="1">
      <alignment horizontal="left" vertical="top" wrapText="1"/>
    </xf>
    <xf numFmtId="0" fontId="5" fillId="0" borderId="33" xfId="0" applyFont="1" applyBorder="1" applyAlignment="1">
      <alignment horizontal="left" vertical="top" wrapText="1"/>
    </xf>
    <xf numFmtId="0" fontId="5" fillId="0" borderId="35" xfId="0" quotePrefix="1" applyFont="1" applyBorder="1" applyAlignment="1">
      <alignment horizontal="left" vertical="top" wrapText="1"/>
    </xf>
    <xf numFmtId="0" fontId="26" fillId="0" borderId="0" xfId="0" applyFont="1" applyAlignment="1">
      <alignment horizontal="left" vertical="top" wrapText="1"/>
    </xf>
    <xf numFmtId="0" fontId="5" fillId="0" borderId="37" xfId="0" applyFont="1" applyBorder="1" applyAlignment="1">
      <alignment horizontal="left" vertical="top" wrapText="1"/>
    </xf>
    <xf numFmtId="0" fontId="5" fillId="9" borderId="39" xfId="0" applyFont="1" applyFill="1" applyBorder="1" applyAlignment="1">
      <alignment horizontal="left" vertical="top" wrapText="1"/>
    </xf>
    <xf numFmtId="0" fontId="5" fillId="0" borderId="0" xfId="0" applyFont="1" applyAlignment="1">
      <alignment horizontal="left" vertical="top" wrapText="1"/>
    </xf>
    <xf numFmtId="0" fontId="5" fillId="4" borderId="0" xfId="0" applyFont="1" applyFill="1" applyAlignment="1">
      <alignment horizontal="left" vertical="top" wrapText="1"/>
    </xf>
    <xf numFmtId="0" fontId="5" fillId="9" borderId="20" xfId="0" applyFont="1" applyFill="1" applyBorder="1" applyAlignment="1">
      <alignment horizontal="left" vertical="top" wrapText="1"/>
    </xf>
    <xf numFmtId="0" fontId="5" fillId="14" borderId="30" xfId="0" applyFont="1" applyFill="1" applyBorder="1" applyAlignment="1" applyProtection="1">
      <alignmen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5" fillId="12" borderId="39" xfId="0" quotePrefix="1" applyFont="1" applyFill="1" applyBorder="1" applyAlignment="1">
      <alignment horizontal="left" vertical="top" wrapText="1"/>
    </xf>
    <xf numFmtId="0" fontId="46" fillId="0" borderId="0" xfId="0" applyFont="1" applyAlignment="1">
      <alignment vertical="top"/>
    </xf>
    <xf numFmtId="0" fontId="44" fillId="0" borderId="0" xfId="0" applyFont="1" applyAlignment="1">
      <alignment vertical="top"/>
    </xf>
    <xf numFmtId="0" fontId="46" fillId="0" borderId="0" xfId="0" applyFont="1"/>
    <xf numFmtId="0" fontId="44" fillId="0" borderId="0" xfId="0" applyFont="1"/>
    <xf numFmtId="0" fontId="49" fillId="0" borderId="0" xfId="0" applyFont="1" applyAlignment="1">
      <alignment horizontal="left" vertical="top" wrapText="1"/>
    </xf>
    <xf numFmtId="0" fontId="49" fillId="0" borderId="34" xfId="0" applyFont="1" applyBorder="1" applyAlignment="1">
      <alignment horizontal="left" vertical="top" wrapText="1"/>
    </xf>
    <xf numFmtId="0" fontId="5" fillId="12" borderId="0" xfId="0" applyFont="1" applyFill="1" applyAlignment="1">
      <alignment horizontal="left" vertical="top" wrapText="1"/>
    </xf>
    <xf numFmtId="0" fontId="2" fillId="0" borderId="0" xfId="0" applyFont="1" applyAlignment="1">
      <alignment horizontal="left" vertical="top" wrapText="1"/>
    </xf>
    <xf numFmtId="0" fontId="24" fillId="0" borderId="34" xfId="0" applyFont="1" applyBorder="1" applyAlignment="1">
      <alignment horizontal="left" vertical="top" wrapText="1"/>
    </xf>
    <xf numFmtId="0" fontId="26" fillId="0" borderId="34" xfId="0" applyFont="1" applyBorder="1" applyAlignment="1">
      <alignment horizontal="left" vertical="top" wrapText="1"/>
    </xf>
    <xf numFmtId="0" fontId="5" fillId="0" borderId="33" xfId="0" applyFont="1" applyBorder="1" applyAlignment="1">
      <alignment vertical="top" wrapText="1"/>
    </xf>
    <xf numFmtId="0" fontId="5" fillId="13" borderId="0" xfId="0" applyFont="1" applyFill="1" applyAlignment="1">
      <alignment horizontal="left" vertical="top" wrapText="1"/>
    </xf>
    <xf numFmtId="0" fontId="3" fillId="9" borderId="20" xfId="0" applyFont="1" applyFill="1" applyBorder="1" applyAlignment="1">
      <alignment horizontal="left" vertical="top" wrapText="1"/>
    </xf>
    <xf numFmtId="0" fontId="5" fillId="16" borderId="38" xfId="0" applyFont="1" applyFill="1" applyBorder="1" applyAlignment="1">
      <alignment horizontal="left" vertical="top" wrapText="1"/>
    </xf>
    <xf numFmtId="0" fontId="5" fillId="16" borderId="39" xfId="0" applyFont="1" applyFill="1" applyBorder="1" applyAlignment="1">
      <alignment horizontal="left" vertical="top" wrapText="1"/>
    </xf>
    <xf numFmtId="0" fontId="5" fillId="16" borderId="48" xfId="0" applyFont="1" applyFill="1" applyBorder="1" applyAlignment="1">
      <alignment horizontal="left" vertical="top" wrapText="1"/>
    </xf>
    <xf numFmtId="0" fontId="24" fillId="0" borderId="48" xfId="0" applyFont="1" applyBorder="1" applyAlignment="1">
      <alignment horizontal="left" vertical="top" wrapText="1"/>
    </xf>
    <xf numFmtId="0" fontId="55" fillId="0" borderId="0" xfId="0" applyFont="1" applyAlignment="1">
      <alignment horizontal="left" vertical="top" wrapText="1"/>
    </xf>
    <xf numFmtId="0" fontId="5" fillId="12" borderId="35" xfId="0" applyFont="1" applyFill="1" applyBorder="1" applyAlignment="1">
      <alignment horizontal="justify" vertical="top" wrapText="1"/>
    </xf>
    <xf numFmtId="0" fontId="5" fillId="12" borderId="0" xfId="0" applyFont="1" applyFill="1" applyAlignment="1">
      <alignment horizontal="justify" vertical="top" wrapText="1"/>
    </xf>
    <xf numFmtId="0" fontId="2" fillId="0" borderId="27" xfId="0" applyFont="1" applyBorder="1" applyAlignment="1">
      <alignment horizontal="left" vertical="top" wrapText="1"/>
    </xf>
    <xf numFmtId="0" fontId="0" fillId="0" borderId="33" xfId="0" applyBorder="1"/>
    <xf numFmtId="0" fontId="2" fillId="0" borderId="2" xfId="0" applyFont="1" applyBorder="1" applyAlignment="1">
      <alignment vertical="top" wrapText="1"/>
    </xf>
    <xf numFmtId="0" fontId="2" fillId="0" borderId="0" xfId="0" applyFont="1" applyAlignment="1">
      <alignment horizontal="left" vertical="top"/>
    </xf>
    <xf numFmtId="0" fontId="28" fillId="0" borderId="0" xfId="0" applyFont="1" applyAlignment="1">
      <alignment vertical="top" wrapText="1"/>
    </xf>
    <xf numFmtId="0" fontId="26" fillId="0" borderId="0" xfId="0" applyFont="1" applyAlignment="1">
      <alignment vertical="top" wrapText="1"/>
    </xf>
    <xf numFmtId="0" fontId="38" fillId="10" borderId="17" xfId="0" applyFont="1" applyFill="1" applyBorder="1" applyAlignment="1">
      <alignment horizontal="left" vertical="top" wrapText="1"/>
    </xf>
    <xf numFmtId="0" fontId="38" fillId="10" borderId="23" xfId="0" applyFont="1" applyFill="1" applyBorder="1" applyAlignment="1">
      <alignment horizontal="left" vertical="top" wrapText="1"/>
    </xf>
    <xf numFmtId="0" fontId="38" fillId="10" borderId="19" xfId="0" applyFont="1" applyFill="1" applyBorder="1" applyAlignment="1">
      <alignment horizontal="left" vertical="top" wrapText="1"/>
    </xf>
    <xf numFmtId="0" fontId="38" fillId="10" borderId="25" xfId="0" applyFont="1" applyFill="1" applyBorder="1" applyAlignment="1">
      <alignment horizontal="left" vertical="top" wrapText="1"/>
    </xf>
    <xf numFmtId="0" fontId="38" fillId="10" borderId="71" xfId="0" applyFont="1" applyFill="1" applyBorder="1" applyAlignment="1">
      <alignment horizontal="center" vertical="top" wrapText="1"/>
    </xf>
    <xf numFmtId="0" fontId="38" fillId="10" borderId="0" xfId="0" applyFont="1" applyFill="1" applyAlignment="1">
      <alignment horizontal="center" vertical="top" wrapText="1"/>
    </xf>
    <xf numFmtId="0" fontId="38" fillId="10" borderId="42" xfId="0" applyFont="1" applyFill="1" applyBorder="1" applyAlignment="1">
      <alignment horizontal="left" vertical="top" wrapText="1"/>
    </xf>
    <xf numFmtId="0" fontId="38" fillId="10" borderId="71" xfId="0" applyFont="1" applyFill="1" applyBorder="1" applyAlignment="1">
      <alignment horizontal="left" vertical="top" wrapText="1"/>
    </xf>
    <xf numFmtId="0" fontId="38" fillId="10" borderId="0" xfId="0" applyFont="1" applyFill="1" applyAlignment="1">
      <alignment horizontal="left" vertical="top" wrapText="1"/>
    </xf>
    <xf numFmtId="0" fontId="38" fillId="10" borderId="18" xfId="0" applyFont="1" applyFill="1" applyBorder="1" applyAlignment="1">
      <alignment horizontal="left" vertical="top" wrapText="1"/>
    </xf>
    <xf numFmtId="0" fontId="38" fillId="10" borderId="2" xfId="0" applyFont="1" applyFill="1" applyBorder="1" applyAlignment="1">
      <alignment horizontal="left" vertical="top" wrapText="1"/>
    </xf>
    <xf numFmtId="0" fontId="38" fillId="10" borderId="46" xfId="0" applyFont="1" applyFill="1" applyBorder="1" applyAlignment="1">
      <alignment horizontal="left" vertical="top" wrapText="1"/>
    </xf>
    <xf numFmtId="0" fontId="5" fillId="15" borderId="30" xfId="0" applyFont="1" applyFill="1" applyBorder="1" applyAlignment="1">
      <alignment horizontal="left" vertical="top" wrapText="1"/>
    </xf>
    <xf numFmtId="0" fontId="5" fillId="19" borderId="0" xfId="0" applyFont="1" applyFill="1" applyAlignment="1">
      <alignment vertical="top"/>
    </xf>
    <xf numFmtId="0" fontId="0" fillId="19" borderId="0" xfId="0" applyFill="1" applyAlignment="1">
      <alignment vertical="top" wrapText="1"/>
    </xf>
    <xf numFmtId="0" fontId="39" fillId="19" borderId="0" xfId="0" applyFont="1" applyFill="1" applyAlignment="1">
      <alignment vertical="top"/>
    </xf>
    <xf numFmtId="0" fontId="39" fillId="0" borderId="0" xfId="0" applyFont="1" applyAlignment="1">
      <alignment vertical="top"/>
    </xf>
    <xf numFmtId="0" fontId="0" fillId="19" borderId="0" xfId="0" applyFill="1" applyAlignment="1">
      <alignment horizontal="left" vertical="top" wrapText="1"/>
    </xf>
    <xf numFmtId="0" fontId="0" fillId="0" borderId="0" xfId="0" applyAlignment="1">
      <alignment horizontal="left" vertical="top" wrapText="1"/>
    </xf>
    <xf numFmtId="0" fontId="5" fillId="15" borderId="2" xfId="0" applyFont="1" applyFill="1" applyBorder="1" applyAlignment="1">
      <alignment horizontal="center" vertical="top" wrapText="1"/>
    </xf>
    <xf numFmtId="0" fontId="0" fillId="15" borderId="42" xfId="0" applyFill="1" applyBorder="1" applyAlignment="1">
      <alignment horizontal="center" vertical="top" wrapText="1"/>
    </xf>
    <xf numFmtId="0" fontId="5" fillId="15" borderId="42" xfId="0" applyFont="1" applyFill="1" applyBorder="1" applyAlignment="1">
      <alignment horizontal="center" vertical="top" wrapText="1"/>
    </xf>
    <xf numFmtId="0" fontId="5" fillId="15" borderId="30" xfId="0" applyFont="1" applyFill="1" applyBorder="1" applyAlignment="1">
      <alignment horizontal="center" vertical="top" wrapText="1"/>
    </xf>
    <xf numFmtId="0" fontId="0" fillId="15" borderId="42" xfId="0" applyFill="1" applyBorder="1" applyAlignment="1">
      <alignment horizontal="left" vertical="top" wrapText="1"/>
    </xf>
    <xf numFmtId="0" fontId="0" fillId="19" borderId="0" xfId="0" applyFill="1" applyAlignment="1">
      <alignment horizontal="left" vertical="top"/>
    </xf>
    <xf numFmtId="0" fontId="0" fillId="0" borderId="42" xfId="0" applyBorder="1" applyAlignment="1">
      <alignment horizontal="left" vertical="top"/>
    </xf>
    <xf numFmtId="14" fontId="0" fillId="0" borderId="42" xfId="0" applyNumberFormat="1"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5" fillId="0" borderId="2" xfId="0" applyFont="1" applyBorder="1" applyAlignment="1">
      <alignment horizontal="center" vertical="top"/>
    </xf>
    <xf numFmtId="0" fontId="0" fillId="0" borderId="42" xfId="0" applyBorder="1" applyAlignment="1">
      <alignment horizontal="center" vertical="top"/>
    </xf>
    <xf numFmtId="0" fontId="5" fillId="0" borderId="30" xfId="0" applyFont="1" applyBorder="1" applyAlignment="1">
      <alignment horizontal="center" vertical="top"/>
    </xf>
    <xf numFmtId="0" fontId="0" fillId="0" borderId="0" xfId="0" applyAlignment="1">
      <alignment horizontal="left" vertical="top"/>
    </xf>
    <xf numFmtId="0" fontId="0" fillId="19" borderId="0" xfId="0" applyFill="1" applyAlignment="1">
      <alignment vertical="top"/>
    </xf>
    <xf numFmtId="0" fontId="0" fillId="15" borderId="42" xfId="0" applyFill="1" applyBorder="1" applyAlignment="1">
      <alignment vertical="top" wrapText="1"/>
    </xf>
    <xf numFmtId="0" fontId="0" fillId="0" borderId="42" xfId="0" applyBorder="1" applyAlignment="1">
      <alignment vertical="top"/>
    </xf>
    <xf numFmtId="0" fontId="0" fillId="15" borderId="42" xfId="0" applyFill="1" applyBorder="1" applyAlignment="1">
      <alignment vertical="top"/>
    </xf>
    <xf numFmtId="20" fontId="2" fillId="0" borderId="0" xfId="0" applyNumberFormat="1" applyFont="1" applyAlignment="1">
      <alignment vertical="top" wrapText="1"/>
    </xf>
    <xf numFmtId="0" fontId="0" fillId="0" borderId="27" xfId="0" applyBorder="1" applyAlignment="1">
      <alignment horizontal="left" vertical="top" wrapText="1"/>
    </xf>
    <xf numFmtId="0" fontId="24" fillId="12" borderId="0" xfId="0" applyFont="1" applyFill="1" applyAlignment="1">
      <alignment horizontal="left" vertical="top" wrapText="1"/>
    </xf>
    <xf numFmtId="0" fontId="5" fillId="12" borderId="0" xfId="0" applyFont="1" applyFill="1" applyAlignment="1">
      <alignment vertical="top"/>
    </xf>
    <xf numFmtId="0" fontId="5" fillId="12" borderId="0" xfId="0" applyFont="1" applyFill="1" applyAlignment="1">
      <alignment vertical="top" wrapText="1"/>
    </xf>
    <xf numFmtId="0" fontId="5" fillId="14" borderId="53" xfId="0" applyFont="1" applyFill="1" applyBorder="1" applyAlignment="1">
      <alignment horizontal="left" vertical="top" wrapText="1"/>
    </xf>
    <xf numFmtId="0" fontId="5" fillId="14" borderId="38" xfId="0" quotePrefix="1" applyFont="1" applyFill="1" applyBorder="1" applyAlignment="1">
      <alignment horizontal="left" vertical="top" wrapText="1"/>
    </xf>
    <xf numFmtId="0" fontId="5" fillId="14" borderId="52" xfId="0" quotePrefix="1" applyFont="1" applyFill="1" applyBorder="1" applyAlignment="1">
      <alignment horizontal="left" vertical="top" wrapText="1"/>
    </xf>
    <xf numFmtId="0" fontId="5" fillId="14" borderId="44" xfId="0" quotePrefix="1" applyFont="1" applyFill="1" applyBorder="1" applyAlignment="1">
      <alignment horizontal="left" vertical="top" wrapText="1"/>
    </xf>
    <xf numFmtId="0" fontId="5" fillId="9" borderId="38" xfId="0" applyFont="1" applyFill="1" applyBorder="1" applyAlignment="1">
      <alignment horizontal="left" vertical="top" wrapText="1"/>
    </xf>
    <xf numFmtId="0" fontId="5" fillId="17" borderId="48" xfId="0" applyFont="1" applyFill="1" applyBorder="1" applyAlignment="1">
      <alignment horizontal="left" vertical="top" wrapText="1"/>
    </xf>
    <xf numFmtId="0" fontId="5" fillId="9" borderId="53" xfId="0" applyFont="1" applyFill="1" applyBorder="1" applyAlignment="1">
      <alignment horizontal="left" vertical="top" wrapText="1"/>
    </xf>
    <xf numFmtId="0" fontId="5" fillId="9" borderId="48" xfId="0" applyFont="1" applyFill="1" applyBorder="1" applyAlignment="1">
      <alignment horizontal="left" vertical="top" wrapText="1"/>
    </xf>
    <xf numFmtId="0" fontId="49" fillId="12" borderId="48" xfId="0" applyFont="1" applyFill="1" applyBorder="1" applyAlignment="1">
      <alignment horizontal="left" vertical="top" wrapText="1"/>
    </xf>
    <xf numFmtId="0" fontId="49" fillId="12" borderId="0" xfId="0" applyFont="1" applyFill="1" applyAlignment="1">
      <alignment horizontal="left" vertical="top" wrapText="1"/>
    </xf>
    <xf numFmtId="0" fontId="5" fillId="22" borderId="39" xfId="0" applyFont="1" applyFill="1" applyBorder="1" applyAlignment="1">
      <alignment horizontal="left" vertical="top" wrapText="1"/>
    </xf>
    <xf numFmtId="0" fontId="2" fillId="0" borderId="0" xfId="0" applyFont="1" applyAlignment="1">
      <alignment horizontal="center" vertical="top"/>
    </xf>
    <xf numFmtId="0" fontId="5" fillId="0" borderId="0" xfId="0" applyFont="1" applyAlignment="1" applyProtection="1">
      <alignment horizontal="left" vertical="top" wrapText="1"/>
      <protection locked="0"/>
    </xf>
    <xf numFmtId="0" fontId="43" fillId="0" borderId="1" xfId="1" applyFont="1" applyBorder="1" applyAlignment="1" applyProtection="1">
      <alignment vertical="top"/>
    </xf>
    <xf numFmtId="0" fontId="5" fillId="19" borderId="0" xfId="0" applyFont="1" applyFill="1" applyAlignment="1">
      <alignment horizontal="center" vertical="top"/>
    </xf>
    <xf numFmtId="0" fontId="5" fillId="19" borderId="0" xfId="0" applyFont="1" applyFill="1" applyAlignment="1">
      <alignment horizontal="center" vertical="top" wrapText="1"/>
    </xf>
    <xf numFmtId="0" fontId="23" fillId="12" borderId="0" xfId="0" applyFont="1" applyFill="1" applyAlignment="1">
      <alignment vertical="top"/>
    </xf>
    <xf numFmtId="0" fontId="45" fillId="12" borderId="0" xfId="0" applyFont="1" applyFill="1" applyAlignment="1">
      <alignment vertical="top" wrapText="1"/>
    </xf>
    <xf numFmtId="0" fontId="5" fillId="12" borderId="49" xfId="0" applyFont="1" applyFill="1" applyBorder="1" applyAlignment="1">
      <alignment horizontal="left" vertical="top" wrapText="1"/>
    </xf>
    <xf numFmtId="0" fontId="45" fillId="12" borderId="0" xfId="0" applyFont="1" applyFill="1" applyAlignment="1">
      <alignment horizontal="left" vertical="top" wrapText="1"/>
    </xf>
    <xf numFmtId="0" fontId="36" fillId="23" borderId="0" xfId="3" applyFont="1" applyFill="1" applyAlignment="1">
      <alignment vertical="top"/>
    </xf>
    <xf numFmtId="0" fontId="0" fillId="23" borderId="0" xfId="0" applyFill="1" applyAlignment="1">
      <alignment vertical="top"/>
    </xf>
    <xf numFmtId="0" fontId="5" fillId="12" borderId="34" xfId="0" applyFont="1" applyFill="1" applyBorder="1" applyAlignment="1">
      <alignment vertical="top"/>
    </xf>
    <xf numFmtId="0" fontId="5" fillId="0" borderId="53" xfId="0" applyFont="1" applyBorder="1" applyAlignment="1">
      <alignment horizontal="left" vertical="top" wrapText="1"/>
    </xf>
    <xf numFmtId="0" fontId="5" fillId="12" borderId="53" xfId="0" applyFont="1" applyFill="1" applyBorder="1" applyAlignment="1">
      <alignment horizontal="left" vertical="top" wrapText="1"/>
    </xf>
    <xf numFmtId="0" fontId="59" fillId="0" borderId="0" xfId="0" applyFont="1" applyAlignment="1">
      <alignment horizontal="left" vertical="top" wrapText="1"/>
    </xf>
    <xf numFmtId="0" fontId="5" fillId="0" borderId="47" xfId="0" applyFont="1" applyBorder="1" applyAlignment="1">
      <alignment horizontal="left" vertical="top" wrapText="1"/>
    </xf>
    <xf numFmtId="0" fontId="5" fillId="0" borderId="40" xfId="0" applyFont="1" applyBorder="1" applyAlignment="1">
      <alignment horizontal="left" vertical="top" wrapText="1"/>
    </xf>
    <xf numFmtId="0" fontId="5" fillId="0" borderId="44" xfId="0" applyFont="1" applyBorder="1" applyAlignment="1">
      <alignment horizontal="left" vertical="top" wrapText="1"/>
    </xf>
    <xf numFmtId="0" fontId="5" fillId="0" borderId="2" xfId="0" applyFont="1" applyBorder="1" applyAlignment="1">
      <alignment horizontal="left" vertical="top" wrapText="1"/>
    </xf>
    <xf numFmtId="0" fontId="5" fillId="0" borderId="26" xfId="0" applyFont="1" applyBorder="1" applyAlignment="1">
      <alignment horizontal="left" vertical="top" wrapText="1"/>
    </xf>
    <xf numFmtId="0" fontId="5" fillId="0" borderId="26" xfId="0" applyFont="1" applyBorder="1" applyAlignment="1">
      <alignment vertical="top" wrapText="1"/>
    </xf>
    <xf numFmtId="0" fontId="5" fillId="12" borderId="32" xfId="0" applyFont="1" applyFill="1" applyBorder="1" applyAlignment="1">
      <alignment horizontal="left" vertical="top" wrapText="1"/>
    </xf>
    <xf numFmtId="0" fontId="5" fillId="12" borderId="1" xfId="0" applyFont="1" applyFill="1" applyBorder="1" applyAlignment="1">
      <alignment horizontal="left" vertical="top" wrapText="1"/>
    </xf>
    <xf numFmtId="0" fontId="5" fillId="12" borderId="2" xfId="0" applyFont="1" applyFill="1" applyBorder="1" applyAlignment="1">
      <alignment horizontal="left" vertical="top" wrapText="1"/>
    </xf>
    <xf numFmtId="0" fontId="5" fillId="0" borderId="32" xfId="0" applyFont="1" applyBorder="1" applyAlignment="1">
      <alignment horizontal="left" vertical="top" wrapText="1"/>
    </xf>
    <xf numFmtId="0" fontId="5" fillId="0" borderId="41" xfId="0" applyFont="1" applyBorder="1" applyAlignment="1">
      <alignment horizontal="left" vertical="top" wrapText="1"/>
    </xf>
    <xf numFmtId="0" fontId="5" fillId="0" borderId="7" xfId="0" applyFont="1" applyBorder="1" applyAlignment="1">
      <alignment horizontal="left" vertical="top" wrapText="1"/>
    </xf>
    <xf numFmtId="0" fontId="5" fillId="0" borderId="67" xfId="0" applyFont="1" applyBorder="1" applyAlignment="1">
      <alignment horizontal="left" vertical="top" wrapText="1"/>
    </xf>
    <xf numFmtId="0" fontId="5" fillId="0" borderId="1" xfId="0" applyFont="1" applyBorder="1" applyAlignment="1">
      <alignment horizontal="left" vertical="top" wrapText="1"/>
    </xf>
    <xf numFmtId="0" fontId="60" fillId="0" borderId="0" xfId="0" applyFont="1" applyAlignment="1">
      <alignment horizontal="left" vertical="top" wrapText="1"/>
    </xf>
    <xf numFmtId="0" fontId="5" fillId="0" borderId="34" xfId="0" applyFont="1" applyBorder="1" applyAlignment="1">
      <alignment horizontal="left" vertical="top" wrapText="1"/>
    </xf>
    <xf numFmtId="0" fontId="5" fillId="8" borderId="38" xfId="0" applyFont="1" applyFill="1" applyBorder="1" applyAlignment="1">
      <alignment horizontal="left" vertical="top" wrapText="1"/>
    </xf>
    <xf numFmtId="0" fontId="59" fillId="0" borderId="38" xfId="0" applyFont="1" applyBorder="1" applyAlignment="1">
      <alignment horizontal="left" vertical="top" wrapText="1"/>
    </xf>
    <xf numFmtId="0" fontId="59" fillId="0" borderId="39" xfId="0" applyFont="1" applyBorder="1" applyAlignment="1">
      <alignment horizontal="left" vertical="top" wrapText="1"/>
    </xf>
    <xf numFmtId="0" fontId="59" fillId="0" borderId="17" xfId="0" applyFont="1" applyBorder="1" applyAlignment="1">
      <alignment horizontal="left" vertical="top" wrapText="1"/>
    </xf>
    <xf numFmtId="0" fontId="5" fillId="0" borderId="50" xfId="0" applyFont="1" applyBorder="1" applyAlignment="1">
      <alignment horizontal="left" vertical="top" wrapText="1"/>
    </xf>
    <xf numFmtId="0" fontId="5" fillId="0" borderId="68" xfId="0" applyFont="1" applyBorder="1" applyAlignment="1">
      <alignment horizontal="left" vertical="top" wrapText="1"/>
    </xf>
    <xf numFmtId="0" fontId="61" fillId="18" borderId="23" xfId="3" applyFont="1" applyFill="1" applyBorder="1" applyAlignment="1">
      <alignment vertical="top" wrapText="1"/>
    </xf>
    <xf numFmtId="0" fontId="61" fillId="23" borderId="0" xfId="3" applyFont="1" applyFill="1" applyAlignment="1">
      <alignment vertical="top" wrapText="1"/>
    </xf>
    <xf numFmtId="0" fontId="5" fillId="0" borderId="39" xfId="0" applyFont="1" applyBorder="1" applyAlignment="1">
      <alignment horizontal="left" vertical="top" wrapText="1"/>
    </xf>
    <xf numFmtId="0" fontId="62" fillId="0" borderId="48" xfId="0" applyFont="1" applyBorder="1" applyAlignment="1">
      <alignment horizontal="left" vertical="top" wrapText="1"/>
    </xf>
    <xf numFmtId="0" fontId="5" fillId="14" borderId="42" xfId="0" applyFont="1" applyFill="1" applyBorder="1" applyAlignment="1" applyProtection="1">
      <alignment horizontal="left" vertical="top" wrapText="1"/>
      <protection locked="0"/>
    </xf>
    <xf numFmtId="0" fontId="36" fillId="0" borderId="0" xfId="3" applyFont="1" applyAlignment="1">
      <alignment vertical="top"/>
    </xf>
    <xf numFmtId="0" fontId="5" fillId="0" borderId="0" xfId="0" applyFont="1" applyAlignment="1">
      <alignment horizontal="justify"/>
    </xf>
    <xf numFmtId="0" fontId="2" fillId="0" borderId="0" xfId="0" applyFont="1" applyAlignment="1">
      <alignment horizontal="justify"/>
    </xf>
    <xf numFmtId="0" fontId="5" fillId="0" borderId="0" xfId="0" applyFont="1" applyAlignment="1">
      <alignment horizontal="justify" vertical="top" wrapText="1"/>
    </xf>
    <xf numFmtId="0" fontId="0" fillId="0" borderId="0" xfId="0" applyAlignment="1">
      <alignment horizontal="justify" vertical="top" wrapText="1"/>
    </xf>
    <xf numFmtId="0" fontId="46" fillId="14" borderId="42" xfId="0" applyFont="1" applyFill="1" applyBorder="1" applyAlignment="1" applyProtection="1">
      <alignment horizontal="left" vertical="top" wrapText="1"/>
      <protection locked="0"/>
    </xf>
    <xf numFmtId="0" fontId="49" fillId="12" borderId="39" xfId="0" applyFont="1" applyFill="1" applyBorder="1" applyAlignment="1">
      <alignment horizontal="left" vertical="top" wrapText="1"/>
    </xf>
    <xf numFmtId="0" fontId="5" fillId="12" borderId="47" xfId="0" applyFont="1" applyFill="1" applyBorder="1" applyAlignment="1">
      <alignment vertical="top" wrapText="1"/>
    </xf>
    <xf numFmtId="0" fontId="63" fillId="0" borderId="0" xfId="3" applyFont="1" applyAlignment="1">
      <alignment vertical="top" wrapText="1"/>
    </xf>
    <xf numFmtId="0" fontId="3" fillId="4" borderId="0" xfId="0" applyFont="1" applyFill="1"/>
    <xf numFmtId="0" fontId="0" fillId="0" borderId="0" xfId="0" applyAlignment="1">
      <alignment horizontal="center" vertical="top"/>
    </xf>
    <xf numFmtId="0" fontId="20" fillId="14" borderId="2" xfId="0" applyFont="1" applyFill="1" applyBorder="1" applyAlignment="1" applyProtection="1">
      <alignment horizontal="right" vertical="top" wrapText="1"/>
      <protection locked="0"/>
    </xf>
    <xf numFmtId="0" fontId="64" fillId="0" borderId="0" xfId="3" quotePrefix="1" applyFont="1" applyAlignment="1">
      <alignment vertical="top" wrapText="1"/>
    </xf>
    <xf numFmtId="0" fontId="0" fillId="0" borderId="0" xfId="0" applyAlignment="1">
      <alignment horizontal="center" vertical="top" wrapText="1"/>
    </xf>
    <xf numFmtId="0" fontId="38" fillId="10" borderId="17" xfId="0" applyFont="1" applyFill="1" applyBorder="1" applyAlignment="1">
      <alignment horizontal="center" vertical="top" wrapText="1"/>
    </xf>
    <xf numFmtId="0" fontId="38" fillId="10" borderId="23" xfId="0" applyFont="1" applyFill="1" applyBorder="1" applyAlignment="1">
      <alignment horizontal="center" vertical="top" wrapText="1"/>
    </xf>
    <xf numFmtId="0" fontId="38" fillId="10" borderId="24" xfId="0" applyFont="1" applyFill="1" applyBorder="1" applyAlignment="1">
      <alignment horizontal="left" vertical="top" wrapText="1"/>
    </xf>
    <xf numFmtId="0" fontId="38" fillId="10" borderId="27" xfId="0" applyFont="1" applyFill="1" applyBorder="1" applyAlignment="1">
      <alignment horizontal="left" vertical="top" wrapText="1"/>
    </xf>
    <xf numFmtId="0" fontId="38" fillId="10" borderId="33" xfId="0" applyFont="1" applyFill="1" applyBorder="1" applyAlignment="1">
      <alignment horizontal="left" vertical="top" wrapText="1"/>
    </xf>
    <xf numFmtId="0" fontId="38" fillId="10" borderId="35" xfId="0" applyFont="1" applyFill="1" applyBorder="1" applyAlignment="1">
      <alignment horizontal="left" vertical="top" wrapText="1"/>
    </xf>
    <xf numFmtId="0" fontId="0" fillId="0" borderId="26" xfId="0" applyBorder="1" applyAlignment="1">
      <alignment horizontal="left" vertical="top"/>
    </xf>
    <xf numFmtId="0" fontId="0" fillId="0" borderId="76" xfId="0" applyBorder="1" applyAlignment="1">
      <alignment horizontal="left" vertical="top"/>
    </xf>
    <xf numFmtId="0" fontId="0" fillId="0" borderId="31" xfId="0" applyBorder="1" applyAlignment="1">
      <alignment horizontal="left" vertical="top"/>
    </xf>
    <xf numFmtId="0" fontId="0" fillId="0" borderId="16" xfId="0" applyBorder="1" applyAlignment="1">
      <alignment horizontal="left" vertical="top" wrapText="1"/>
    </xf>
    <xf numFmtId="0" fontId="36" fillId="0" borderId="43" xfId="3" applyFont="1" applyBorder="1" applyAlignment="1">
      <alignment vertical="top"/>
    </xf>
    <xf numFmtId="0" fontId="38" fillId="10" borderId="42" xfId="6" applyFont="1" applyFill="1" applyBorder="1" applyAlignment="1">
      <alignment horizontal="left" vertical="top" wrapText="1"/>
    </xf>
    <xf numFmtId="0" fontId="5" fillId="0" borderId="28" xfId="0" applyFont="1" applyBorder="1" applyAlignment="1">
      <alignment horizontal="left" vertical="top" wrapText="1"/>
    </xf>
    <xf numFmtId="0" fontId="5" fillId="0" borderId="0" xfId="0" quotePrefix="1" applyFont="1" applyAlignment="1">
      <alignment vertical="top"/>
    </xf>
    <xf numFmtId="49" fontId="5" fillId="0" borderId="0" xfId="0" quotePrefix="1" applyNumberFormat="1" applyFont="1" applyAlignment="1">
      <alignment horizontal="left" vertical="top"/>
    </xf>
    <xf numFmtId="49" fontId="5" fillId="0" borderId="0" xfId="0" applyNumberFormat="1" applyFont="1" applyAlignment="1">
      <alignment vertical="top" wrapText="1"/>
    </xf>
    <xf numFmtId="0" fontId="5" fillId="4" borderId="0" xfId="0" applyFont="1" applyFill="1" applyAlignment="1">
      <alignment vertical="top"/>
    </xf>
    <xf numFmtId="0" fontId="5" fillId="4" borderId="43" xfId="0" applyFont="1" applyFill="1" applyBorder="1" applyAlignment="1">
      <alignment vertical="top"/>
    </xf>
    <xf numFmtId="43" fontId="36" fillId="0" borderId="43" xfId="2" applyFont="1" applyFill="1" applyBorder="1" applyAlignment="1" applyProtection="1">
      <alignment horizontal="center" vertical="top"/>
    </xf>
    <xf numFmtId="0" fontId="49" fillId="0" borderId="38" xfId="0" applyFont="1" applyBorder="1" applyAlignment="1">
      <alignment horizontal="left" vertical="top" wrapText="1"/>
    </xf>
    <xf numFmtId="0" fontId="24" fillId="0" borderId="39" xfId="0" applyFont="1" applyBorder="1" applyAlignment="1">
      <alignment horizontal="left" vertical="top" wrapText="1"/>
    </xf>
    <xf numFmtId="0" fontId="49" fillId="0" borderId="39" xfId="0" applyFont="1" applyBorder="1" applyAlignment="1">
      <alignment horizontal="left" vertical="top" wrapText="1"/>
    </xf>
    <xf numFmtId="0" fontId="24" fillId="0" borderId="0" xfId="0" quotePrefix="1" applyFont="1" applyAlignment="1">
      <alignment horizontal="left" vertical="top"/>
    </xf>
    <xf numFmtId="0" fontId="43" fillId="0" borderId="0" xfId="1" quotePrefix="1" applyFont="1" applyFill="1" applyBorder="1" applyAlignment="1" applyProtection="1">
      <alignment horizontal="left" vertical="top"/>
    </xf>
    <xf numFmtId="0" fontId="56" fillId="0" borderId="0" xfId="1" applyFont="1" applyFill="1" applyBorder="1" applyAlignment="1" applyProtection="1">
      <alignment horizontal="left" vertical="top"/>
    </xf>
    <xf numFmtId="0" fontId="5" fillId="0" borderId="0" xfId="0" quotePrefix="1" applyFont="1" applyAlignment="1">
      <alignment horizontal="left" vertical="top"/>
    </xf>
    <xf numFmtId="0" fontId="43" fillId="0" borderId="0" xfId="1" applyFont="1" applyFill="1" applyAlignment="1" applyProtection="1">
      <alignment vertical="top" wrapText="1"/>
    </xf>
    <xf numFmtId="0" fontId="31" fillId="0" borderId="0" xfId="0" applyFont="1" applyAlignment="1">
      <alignment horizontal="center" vertical="top"/>
    </xf>
    <xf numFmtId="0" fontId="2" fillId="0" borderId="0" xfId="0" applyFont="1" applyAlignment="1">
      <alignment horizontal="justify" vertical="top"/>
    </xf>
    <xf numFmtId="0" fontId="5" fillId="0" borderId="0" xfId="0" applyFont="1" applyAlignment="1">
      <alignment horizontal="justify" vertical="top"/>
    </xf>
    <xf numFmtId="0" fontId="56" fillId="0" borderId="0" xfId="1" applyFont="1" applyFill="1" applyBorder="1" applyAlignment="1" applyProtection="1">
      <alignment horizontal="justify" vertical="top" wrapText="1"/>
    </xf>
    <xf numFmtId="0" fontId="2" fillId="0" borderId="0" xfId="0" applyFont="1" applyAlignment="1">
      <alignment horizontal="justify" vertical="top" wrapText="1"/>
    </xf>
    <xf numFmtId="0" fontId="5" fillId="0" borderId="0" xfId="1" applyFont="1" applyFill="1" applyBorder="1" applyAlignment="1" applyProtection="1">
      <alignment horizontal="justify" vertical="top" wrapText="1"/>
    </xf>
    <xf numFmtId="0" fontId="43" fillId="0" borderId="0" xfId="1" applyFont="1" applyFill="1" applyBorder="1" applyAlignment="1" applyProtection="1">
      <alignment horizontal="justify" vertical="top" wrapText="1"/>
    </xf>
    <xf numFmtId="0" fontId="58" fillId="0" borderId="0" xfId="0" applyFont="1" applyAlignment="1">
      <alignment horizontal="left" vertical="top" wrapText="1"/>
    </xf>
    <xf numFmtId="0" fontId="3" fillId="0" borderId="0" xfId="0" applyFont="1" applyAlignment="1">
      <alignment horizontal="justify" vertical="top" wrapText="1"/>
    </xf>
    <xf numFmtId="0" fontId="8" fillId="0" borderId="0" xfId="0" applyFont="1" applyAlignment="1">
      <alignment horizontal="left" vertical="top" wrapText="1"/>
    </xf>
    <xf numFmtId="0" fontId="5" fillId="0" borderId="27" xfId="0" applyFont="1" applyBorder="1" applyAlignment="1">
      <alignment horizontal="left" vertical="top" wrapText="1"/>
    </xf>
    <xf numFmtId="0" fontId="50" fillId="0" borderId="0" xfId="0" applyFont="1" applyAlignment="1">
      <alignment horizontal="left" vertical="top" wrapText="1"/>
    </xf>
    <xf numFmtId="0" fontId="46" fillId="0" borderId="0" xfId="0" applyFont="1" applyAlignment="1">
      <alignment horizontal="left" vertical="top" wrapText="1"/>
    </xf>
    <xf numFmtId="0" fontId="5" fillId="0" borderId="73" xfId="0" applyFont="1" applyBorder="1" applyAlignment="1">
      <alignment horizontal="left" vertical="top" wrapText="1"/>
    </xf>
    <xf numFmtId="0" fontId="5" fillId="0" borderId="74" xfId="0" applyFont="1" applyBorder="1" applyAlignment="1">
      <alignment horizontal="left" vertical="top" wrapText="1"/>
    </xf>
    <xf numFmtId="0" fontId="5" fillId="0" borderId="0" xfId="0" applyFont="1" applyAlignment="1">
      <alignment horizontal="left" vertical="top"/>
    </xf>
    <xf numFmtId="0" fontId="0" fillId="0" borderId="0" xfId="0" quotePrefix="1" applyAlignment="1">
      <alignment vertical="top"/>
    </xf>
    <xf numFmtId="0" fontId="66" fillId="0" borderId="0" xfId="0" applyFont="1" applyAlignment="1">
      <alignment vertical="top" wrapText="1"/>
    </xf>
    <xf numFmtId="0" fontId="36" fillId="23" borderId="0" xfId="3" applyFont="1" applyFill="1" applyAlignment="1">
      <alignment vertical="top" wrapText="1"/>
    </xf>
    <xf numFmtId="0" fontId="1" fillId="0" borderId="0" xfId="2" applyNumberFormat="1" applyFont="1" applyFill="1" applyBorder="1" applyAlignment="1" applyProtection="1">
      <alignment horizontal="center" vertical="top"/>
    </xf>
    <xf numFmtId="43" fontId="67" fillId="23" borderId="0" xfId="2" applyFont="1" applyFill="1" applyBorder="1" applyAlignment="1" applyProtection="1">
      <alignment horizontal="center" vertical="top"/>
    </xf>
    <xf numFmtId="0" fontId="67" fillId="23" borderId="0" xfId="3" applyFont="1" applyFill="1" applyAlignment="1">
      <alignment vertical="top" wrapText="1"/>
    </xf>
    <xf numFmtId="0" fontId="67" fillId="23" borderId="0" xfId="3" applyFont="1" applyFill="1" applyAlignment="1">
      <alignment vertical="top"/>
    </xf>
    <xf numFmtId="0" fontId="41" fillId="23" borderId="0" xfId="0" applyFont="1" applyFill="1" applyAlignment="1">
      <alignment vertical="top"/>
    </xf>
    <xf numFmtId="0" fontId="65" fillId="23" borderId="0" xfId="0" applyFont="1" applyFill="1" applyAlignment="1">
      <alignment vertical="top"/>
    </xf>
    <xf numFmtId="0" fontId="5" fillId="14" borderId="76" xfId="0" applyFont="1" applyFill="1" applyBorder="1" applyAlignment="1" applyProtection="1">
      <alignment horizontal="left" vertical="top" wrapText="1"/>
      <protection locked="0"/>
    </xf>
    <xf numFmtId="0" fontId="20" fillId="14" borderId="42" xfId="0" applyFont="1" applyFill="1" applyBorder="1" applyAlignment="1" applyProtection="1">
      <alignment horizontal="left" vertical="top" wrapText="1"/>
      <protection locked="0"/>
    </xf>
    <xf numFmtId="0" fontId="20" fillId="14" borderId="76" xfId="0" applyFont="1" applyFill="1" applyBorder="1" applyAlignment="1" applyProtection="1">
      <alignment horizontal="left" vertical="top" wrapText="1"/>
      <protection locked="0"/>
    </xf>
    <xf numFmtId="0" fontId="38" fillId="10" borderId="42" xfId="0" applyFont="1" applyFill="1" applyBorder="1" applyAlignment="1">
      <alignment horizontal="center" vertical="top" wrapText="1"/>
    </xf>
    <xf numFmtId="0" fontId="38" fillId="10" borderId="14" xfId="0" applyFont="1" applyFill="1" applyBorder="1" applyAlignment="1">
      <alignment horizontal="center" vertical="top" wrapText="1"/>
    </xf>
    <xf numFmtId="0" fontId="38" fillId="10" borderId="16" xfId="0" applyFont="1" applyFill="1" applyBorder="1" applyAlignment="1">
      <alignment horizontal="center" vertical="top" wrapText="1"/>
    </xf>
    <xf numFmtId="0" fontId="47" fillId="12" borderId="39" xfId="0" applyFont="1" applyFill="1" applyBorder="1" applyAlignment="1">
      <alignment horizontal="left" vertical="top" wrapText="1"/>
    </xf>
    <xf numFmtId="0" fontId="65" fillId="0" borderId="0" xfId="0" applyFont="1" applyAlignment="1">
      <alignment vertical="top"/>
    </xf>
    <xf numFmtId="0" fontId="2" fillId="0" borderId="7" xfId="0" applyFont="1" applyBorder="1" applyAlignment="1">
      <alignment horizontal="left" vertical="center" wrapText="1"/>
    </xf>
    <xf numFmtId="14" fontId="0" fillId="0" borderId="0" xfId="0" applyNumberFormat="1" applyAlignment="1">
      <alignment horizontal="left" vertical="top"/>
    </xf>
    <xf numFmtId="0" fontId="5" fillId="0" borderId="0" xfId="0" applyFont="1" applyAlignment="1">
      <alignment horizontal="center" vertical="top"/>
    </xf>
    <xf numFmtId="0" fontId="38" fillId="10" borderId="67" xfId="0" applyFont="1" applyFill="1" applyBorder="1" applyAlignment="1">
      <alignment horizontal="left" vertical="top" wrapText="1"/>
    </xf>
    <xf numFmtId="0" fontId="38" fillId="10" borderId="90" xfId="0" applyFont="1" applyFill="1" applyBorder="1" applyAlignment="1">
      <alignment horizontal="left" vertical="top" wrapText="1"/>
    </xf>
    <xf numFmtId="0" fontId="38" fillId="10" borderId="91" xfId="0" applyFont="1" applyFill="1" applyBorder="1" applyAlignment="1">
      <alignment horizontal="left" vertical="top" wrapText="1"/>
    </xf>
    <xf numFmtId="0" fontId="38" fillId="10" borderId="66" xfId="0" applyFont="1" applyFill="1" applyBorder="1" applyAlignment="1">
      <alignment horizontal="left" vertical="top" wrapText="1"/>
    </xf>
    <xf numFmtId="0" fontId="38" fillId="10" borderId="45" xfId="0" applyFont="1" applyFill="1" applyBorder="1" applyAlignment="1">
      <alignment horizontal="left" vertical="top" wrapText="1"/>
    </xf>
    <xf numFmtId="0" fontId="0" fillId="19" borderId="42" xfId="0" applyFill="1" applyBorder="1" applyAlignment="1">
      <alignment horizontal="left" vertical="top" wrapText="1"/>
    </xf>
    <xf numFmtId="0" fontId="0" fillId="0" borderId="42" xfId="0" applyBorder="1" applyAlignment="1">
      <alignment horizontal="left" vertical="top" wrapText="1"/>
    </xf>
    <xf numFmtId="0" fontId="0" fillId="19" borderId="42" xfId="0" applyFill="1" applyBorder="1" applyAlignment="1">
      <alignment vertical="top" wrapText="1"/>
    </xf>
    <xf numFmtId="0" fontId="0" fillId="19" borderId="42" xfId="0" applyFill="1" applyBorder="1" applyAlignment="1">
      <alignment horizontal="left" vertical="top"/>
    </xf>
    <xf numFmtId="0" fontId="38" fillId="10" borderId="14" xfId="0" applyFont="1" applyFill="1" applyBorder="1" applyAlignment="1">
      <alignment horizontal="left" vertical="top" wrapText="1"/>
    </xf>
    <xf numFmtId="0" fontId="38" fillId="10" borderId="1" xfId="0" applyFont="1" applyFill="1" applyBorder="1" applyAlignment="1">
      <alignment horizontal="left" vertical="top" wrapText="1"/>
    </xf>
    <xf numFmtId="0" fontId="38" fillId="10" borderId="64" xfId="0" applyFont="1" applyFill="1" applyBorder="1" applyAlignment="1">
      <alignment horizontal="left" vertical="top" wrapText="1"/>
    </xf>
    <xf numFmtId="0" fontId="38" fillId="10" borderId="29" xfId="0" applyFont="1" applyFill="1" applyBorder="1" applyAlignment="1">
      <alignment horizontal="left" vertical="top" wrapText="1"/>
    </xf>
    <xf numFmtId="0" fontId="38" fillId="10" borderId="30" xfId="0" applyFont="1" applyFill="1" applyBorder="1" applyAlignment="1">
      <alignment horizontal="left" vertical="top" wrapText="1"/>
    </xf>
    <xf numFmtId="0" fontId="38" fillId="24" borderId="1" xfId="0" applyFont="1" applyFill="1" applyBorder="1" applyAlignment="1">
      <alignment horizontal="left" vertical="top" wrapText="1"/>
    </xf>
    <xf numFmtId="0" fontId="38" fillId="25" borderId="1" xfId="0" applyFont="1" applyFill="1" applyBorder="1" applyAlignment="1">
      <alignment horizontal="left" vertical="top" wrapText="1"/>
    </xf>
    <xf numFmtId="0" fontId="38" fillId="10" borderId="49" xfId="0" applyFont="1" applyFill="1" applyBorder="1" applyAlignment="1">
      <alignment horizontal="left" vertical="top" wrapText="1"/>
    </xf>
    <xf numFmtId="0" fontId="38" fillId="10" borderId="67" xfId="0" applyFont="1" applyFill="1" applyBorder="1" applyAlignment="1">
      <alignment horizontal="center" vertical="top" wrapText="1"/>
    </xf>
    <xf numFmtId="0" fontId="38" fillId="10" borderId="66" xfId="0" applyFont="1" applyFill="1" applyBorder="1" applyAlignment="1">
      <alignment horizontal="center" vertical="top" wrapText="1"/>
    </xf>
    <xf numFmtId="0" fontId="38" fillId="10" borderId="50" xfId="0" applyFont="1" applyFill="1" applyBorder="1" applyAlignment="1">
      <alignment horizontal="center" vertical="top" wrapText="1"/>
    </xf>
    <xf numFmtId="0" fontId="38" fillId="10" borderId="32" xfId="0" applyFont="1" applyFill="1" applyBorder="1" applyAlignment="1">
      <alignment horizontal="center" vertical="top" wrapText="1"/>
    </xf>
    <xf numFmtId="0" fontId="0" fillId="0" borderId="92" xfId="0" applyBorder="1" applyAlignment="1">
      <alignment horizontal="left" vertical="top"/>
    </xf>
    <xf numFmtId="0" fontId="5" fillId="0" borderId="0" xfId="0" applyFont="1" applyAlignment="1">
      <alignment horizontal="center" vertical="top" wrapText="1"/>
    </xf>
    <xf numFmtId="0" fontId="43" fillId="0" borderId="66" xfId="1" applyFont="1" applyFill="1" applyBorder="1" applyAlignment="1" applyProtection="1">
      <alignment vertical="top"/>
    </xf>
    <xf numFmtId="0" fontId="2" fillId="0" borderId="45" xfId="0" applyFont="1" applyBorder="1" applyAlignment="1">
      <alignment vertical="top" wrapText="1"/>
    </xf>
    <xf numFmtId="0" fontId="38" fillId="24" borderId="92" xfId="0" applyFont="1" applyFill="1" applyBorder="1" applyAlignment="1">
      <alignment horizontal="center" vertical="top" wrapText="1"/>
    </xf>
    <xf numFmtId="0" fontId="38" fillId="24" borderId="78" xfId="0" applyFont="1" applyFill="1" applyBorder="1" applyAlignment="1">
      <alignment horizontal="center" vertical="top" wrapText="1"/>
    </xf>
    <xf numFmtId="0" fontId="38" fillId="24" borderId="80" xfId="0" applyFont="1" applyFill="1" applyBorder="1" applyAlignment="1">
      <alignment horizontal="center" vertical="top" wrapText="1"/>
    </xf>
    <xf numFmtId="0" fontId="38" fillId="25" borderId="92" xfId="0" applyFont="1" applyFill="1" applyBorder="1" applyAlignment="1">
      <alignment horizontal="center" vertical="top" wrapText="1"/>
    </xf>
    <xf numFmtId="0" fontId="38" fillId="25" borderId="78" xfId="0" applyFont="1" applyFill="1" applyBorder="1" applyAlignment="1">
      <alignment horizontal="center" vertical="top" wrapText="1"/>
    </xf>
    <xf numFmtId="0" fontId="38" fillId="25" borderId="80" xfId="0" applyFont="1" applyFill="1" applyBorder="1" applyAlignment="1">
      <alignment horizontal="center" vertical="top" wrapText="1"/>
    </xf>
    <xf numFmtId="0" fontId="38" fillId="25" borderId="65" xfId="0" applyFont="1" applyFill="1" applyBorder="1" applyAlignment="1">
      <alignment horizontal="center" vertical="top" wrapText="1"/>
    </xf>
    <xf numFmtId="0" fontId="38" fillId="24" borderId="65" xfId="0" applyFont="1" applyFill="1" applyBorder="1" applyAlignment="1">
      <alignment horizontal="center" vertical="top" wrapText="1"/>
    </xf>
    <xf numFmtId="0" fontId="38" fillId="10" borderId="92" xfId="0" applyFont="1" applyFill="1" applyBorder="1" applyAlignment="1">
      <alignment horizontal="center" vertical="top" wrapText="1"/>
    </xf>
    <xf numFmtId="0" fontId="38" fillId="10" borderId="78" xfId="0" applyFont="1" applyFill="1" applyBorder="1" applyAlignment="1">
      <alignment horizontal="center" vertical="top" wrapText="1"/>
    </xf>
    <xf numFmtId="0" fontId="38" fillId="10" borderId="65" xfId="0" applyFont="1" applyFill="1" applyBorder="1" applyAlignment="1">
      <alignment horizontal="center" vertical="top" wrapText="1"/>
    </xf>
    <xf numFmtId="0" fontId="38" fillId="10" borderId="80" xfId="0" applyFont="1" applyFill="1" applyBorder="1" applyAlignment="1">
      <alignment horizontal="center" vertical="top" wrapText="1"/>
    </xf>
    <xf numFmtId="0" fontId="38" fillId="24" borderId="49" xfId="0" applyFont="1" applyFill="1" applyBorder="1" applyAlignment="1">
      <alignment horizontal="left" vertical="top" wrapText="1"/>
    </xf>
    <xf numFmtId="0" fontId="38" fillId="24" borderId="77" xfId="0" applyFont="1" applyFill="1" applyBorder="1" applyAlignment="1">
      <alignment horizontal="left" vertical="top" wrapText="1"/>
    </xf>
    <xf numFmtId="0" fontId="38" fillId="24" borderId="79" xfId="0" applyFont="1" applyFill="1" applyBorder="1" applyAlignment="1">
      <alignment horizontal="left" vertical="top" wrapText="1"/>
    </xf>
    <xf numFmtId="0" fontId="38" fillId="10" borderId="77" xfId="0" applyFont="1" applyFill="1" applyBorder="1" applyAlignment="1">
      <alignment horizontal="left" vertical="top" wrapText="1"/>
    </xf>
    <xf numFmtId="0" fontId="38" fillId="10" borderId="79" xfId="0" applyFont="1" applyFill="1" applyBorder="1" applyAlignment="1">
      <alignment horizontal="left" vertical="top" wrapText="1"/>
    </xf>
    <xf numFmtId="0" fontId="38" fillId="25" borderId="49" xfId="0" applyFont="1" applyFill="1" applyBorder="1" applyAlignment="1">
      <alignment horizontal="left" vertical="top" wrapText="1"/>
    </xf>
    <xf numFmtId="0" fontId="38" fillId="25" borderId="77" xfId="0" applyFont="1" applyFill="1" applyBorder="1" applyAlignment="1">
      <alignment horizontal="left" vertical="top" wrapText="1"/>
    </xf>
    <xf numFmtId="0" fontId="38" fillId="25" borderId="79" xfId="0" applyFont="1" applyFill="1" applyBorder="1" applyAlignment="1">
      <alignment horizontal="left" vertical="top" wrapText="1"/>
    </xf>
    <xf numFmtId="0" fontId="2" fillId="0" borderId="64"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center" vertical="top" wrapText="1"/>
    </xf>
    <xf numFmtId="0" fontId="5" fillId="14" borderId="72" xfId="0" applyFont="1" applyFill="1" applyBorder="1" applyAlignment="1" applyProtection="1">
      <alignment horizontal="center" vertical="top" wrapText="1"/>
      <protection locked="0"/>
    </xf>
    <xf numFmtId="0" fontId="54" fillId="0" borderId="0" xfId="0" applyFont="1" applyAlignment="1">
      <alignment vertical="top" wrapText="1"/>
    </xf>
    <xf numFmtId="0" fontId="44" fillId="21" borderId="0" xfId="0" applyFont="1" applyFill="1" applyAlignment="1">
      <alignment vertical="top" wrapText="1"/>
    </xf>
    <xf numFmtId="0" fontId="52" fillId="0" borderId="0" xfId="0" applyFont="1" applyAlignment="1">
      <alignment vertical="top" wrapText="1"/>
    </xf>
    <xf numFmtId="0" fontId="40" fillId="0" borderId="0" xfId="0" applyFont="1" applyAlignment="1">
      <alignment vertical="top" wrapText="1"/>
    </xf>
    <xf numFmtId="0" fontId="20" fillId="0" borderId="0" xfId="0" applyFont="1" applyAlignment="1">
      <alignment vertical="top" wrapText="1"/>
    </xf>
    <xf numFmtId="0" fontId="2" fillId="0" borderId="7" xfId="0" applyFont="1" applyBorder="1" applyAlignment="1">
      <alignment horizontal="center" vertical="center" wrapText="1"/>
    </xf>
    <xf numFmtId="0" fontId="2" fillId="0" borderId="26" xfId="0" applyFont="1" applyBorder="1" applyAlignment="1">
      <alignment vertical="top" wrapText="1"/>
    </xf>
    <xf numFmtId="0" fontId="2" fillId="0" borderId="41" xfId="0" applyFont="1" applyBorder="1" applyAlignment="1">
      <alignment vertical="top" wrapText="1"/>
    </xf>
    <xf numFmtId="0" fontId="2" fillId="0" borderId="2" xfId="0" applyFont="1" applyBorder="1" applyAlignment="1">
      <alignment horizontal="left" vertical="top" wrapText="1"/>
    </xf>
    <xf numFmtId="0" fontId="57" fillId="0" borderId="0" xfId="0" applyFont="1" applyAlignment="1">
      <alignment vertical="top" wrapText="1"/>
    </xf>
    <xf numFmtId="0" fontId="47" fillId="0" borderId="0" xfId="0" applyFont="1" applyAlignment="1">
      <alignment vertical="top" wrapText="1"/>
    </xf>
    <xf numFmtId="0" fontId="2" fillId="0" borderId="68" xfId="0" applyFont="1" applyBorder="1" applyAlignment="1">
      <alignment vertical="top" wrapText="1"/>
    </xf>
    <xf numFmtId="0" fontId="2" fillId="12" borderId="2" xfId="0" applyFont="1" applyFill="1" applyBorder="1" applyAlignment="1">
      <alignment vertical="top" wrapText="1"/>
    </xf>
    <xf numFmtId="0" fontId="24" fillId="12" borderId="0" xfId="0" applyFont="1" applyFill="1" applyAlignment="1">
      <alignment vertical="top" wrapText="1"/>
    </xf>
    <xf numFmtId="0" fontId="2" fillId="0" borderId="66" xfId="0" applyFont="1" applyBorder="1" applyAlignment="1">
      <alignment vertical="top" wrapText="1"/>
    </xf>
    <xf numFmtId="0" fontId="40" fillId="12" borderId="0" xfId="0" applyFont="1" applyFill="1" applyAlignment="1">
      <alignment vertical="top" wrapText="1"/>
    </xf>
    <xf numFmtId="0" fontId="11" fillId="0" borderId="68" xfId="0" applyFont="1" applyBorder="1" applyAlignment="1">
      <alignment horizontal="left" vertical="top" wrapText="1"/>
    </xf>
    <xf numFmtId="0" fontId="11" fillId="0" borderId="70" xfId="0" applyFont="1" applyBorder="1" applyAlignment="1">
      <alignment horizontal="left" vertical="top" wrapText="1"/>
    </xf>
    <xf numFmtId="0" fontId="2" fillId="12" borderId="49" xfId="0" applyFont="1" applyFill="1" applyBorder="1" applyAlignment="1">
      <alignment vertical="top" wrapText="1"/>
    </xf>
    <xf numFmtId="0" fontId="2" fillId="0" borderId="51" xfId="0" applyFont="1" applyBorder="1" applyAlignment="1">
      <alignment vertical="top" wrapText="1"/>
    </xf>
    <xf numFmtId="0" fontId="2" fillId="0" borderId="75" xfId="0" applyFont="1" applyBorder="1" applyAlignment="1">
      <alignment vertical="top" wrapText="1"/>
    </xf>
    <xf numFmtId="0" fontId="53" fillId="0" borderId="0" xfId="0" applyFont="1" applyAlignment="1">
      <alignment vertical="top" wrapText="1"/>
    </xf>
    <xf numFmtId="0" fontId="48" fillId="0" borderId="0" xfId="0" applyFont="1" applyAlignment="1">
      <alignment vertical="top"/>
    </xf>
    <xf numFmtId="0" fontId="7" fillId="0" borderId="0" xfId="0" applyFont="1" applyAlignment="1">
      <alignment vertical="top"/>
    </xf>
    <xf numFmtId="0" fontId="15" fillId="0" borderId="0" xfId="0" applyFont="1" applyAlignment="1">
      <alignment vertical="top"/>
    </xf>
    <xf numFmtId="0" fontId="2" fillId="12" borderId="42" xfId="0" applyFont="1" applyFill="1" applyBorder="1" applyAlignment="1">
      <alignment horizontal="center" vertical="top" wrapText="1"/>
    </xf>
    <xf numFmtId="0" fontId="2" fillId="12" borderId="30" xfId="0" applyFont="1" applyFill="1" applyBorder="1" applyAlignment="1">
      <alignment horizontal="center" vertical="top" wrapText="1"/>
    </xf>
    <xf numFmtId="0" fontId="5" fillId="0" borderId="0" xfId="0" quotePrefix="1" applyFont="1" applyAlignment="1">
      <alignment vertical="top" wrapText="1"/>
    </xf>
    <xf numFmtId="0" fontId="0" fillId="21" borderId="0" xfId="0" applyFill="1" applyAlignment="1">
      <alignment vertical="top"/>
    </xf>
    <xf numFmtId="0" fontId="2" fillId="0" borderId="2" xfId="0" applyFont="1" applyBorder="1" applyAlignment="1">
      <alignment vertical="top"/>
    </xf>
    <xf numFmtId="0" fontId="2" fillId="0" borderId="26" xfId="0" applyFont="1" applyBorder="1" applyAlignment="1">
      <alignment vertical="top"/>
    </xf>
    <xf numFmtId="0" fontId="2" fillId="15" borderId="0" xfId="0" applyFont="1" applyFill="1" applyAlignment="1">
      <alignment horizontal="center" vertical="top" wrapText="1"/>
    </xf>
    <xf numFmtId="0" fontId="44" fillId="0" borderId="0" xfId="0" applyFont="1" applyAlignment="1">
      <alignment horizontal="left" vertical="top"/>
    </xf>
    <xf numFmtId="0" fontId="2" fillId="14" borderId="42" xfId="0" applyFont="1" applyFill="1" applyBorder="1" applyAlignment="1" applyProtection="1">
      <alignment vertical="top" wrapText="1"/>
      <protection locked="0"/>
    </xf>
    <xf numFmtId="0" fontId="2" fillId="14" borderId="76" xfId="0" applyFont="1" applyFill="1" applyBorder="1" applyAlignment="1" applyProtection="1">
      <alignment vertical="top" wrapText="1"/>
      <protection locked="0"/>
    </xf>
    <xf numFmtId="0" fontId="5" fillId="14" borderId="30" xfId="0" applyFont="1" applyFill="1" applyBorder="1" applyAlignment="1" applyProtection="1">
      <alignment horizontal="center" vertical="top" wrapText="1"/>
      <protection locked="0"/>
    </xf>
    <xf numFmtId="0" fontId="5" fillId="12" borderId="0" xfId="0" applyFont="1" applyFill="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left" vertical="top" wrapText="1"/>
    </xf>
    <xf numFmtId="0" fontId="2" fillId="0" borderId="8" xfId="0" applyFont="1" applyBorder="1" applyAlignment="1">
      <alignment horizontal="left" vertical="top" wrapText="1"/>
    </xf>
    <xf numFmtId="0" fontId="24" fillId="0" borderId="0" xfId="0" applyFont="1" applyAlignment="1">
      <alignment horizontal="left" vertical="top" wrapText="1"/>
    </xf>
    <xf numFmtId="0" fontId="5" fillId="12" borderId="30" xfId="0" applyFont="1" applyFill="1" applyBorder="1" applyAlignment="1">
      <alignment horizontal="left" vertical="top" wrapText="1"/>
    </xf>
    <xf numFmtId="0" fontId="24" fillId="0" borderId="0" xfId="0" applyFont="1" applyAlignment="1">
      <alignment vertical="top" wrapText="1"/>
    </xf>
    <xf numFmtId="0" fontId="2" fillId="0" borderId="32" xfId="0" applyFont="1" applyBorder="1" applyAlignment="1">
      <alignment horizontal="left" vertical="top" wrapText="1"/>
    </xf>
    <xf numFmtId="0" fontId="3" fillId="0" borderId="0" xfId="0" applyFont="1" applyAlignment="1">
      <alignment horizontal="left" vertical="top" wrapText="1"/>
    </xf>
    <xf numFmtId="0" fontId="26" fillId="0" borderId="34" xfId="0" applyFont="1" applyBorder="1" applyAlignment="1">
      <alignment horizontal="left" vertical="top" wrapText="1"/>
    </xf>
    <xf numFmtId="0" fontId="68" fillId="26" borderId="0" xfId="0" applyFont="1" applyFill="1" applyAlignment="1">
      <alignment vertical="center" wrapText="1"/>
    </xf>
    <xf numFmtId="0" fontId="69" fillId="0" borderId="0" xfId="0" applyFont="1" applyAlignment="1">
      <alignment vertical="center" wrapText="1"/>
    </xf>
    <xf numFmtId="0" fontId="70" fillId="0" borderId="0" xfId="0" applyFont="1" applyAlignment="1">
      <alignment vertical="center" wrapText="1"/>
    </xf>
    <xf numFmtId="0" fontId="71" fillId="0" borderId="0" xfId="0" applyFont="1" applyAlignment="1">
      <alignment vertical="center" wrapText="1"/>
    </xf>
    <xf numFmtId="0" fontId="72" fillId="0" borderId="0" xfId="0" applyFont="1" applyAlignment="1">
      <alignment vertical="center" wrapText="1"/>
    </xf>
    <xf numFmtId="0" fontId="73" fillId="0" borderId="0" xfId="0" applyFont="1" applyAlignment="1">
      <alignment vertical="center" wrapText="1"/>
    </xf>
    <xf numFmtId="0" fontId="74" fillId="0" borderId="0" xfId="0" applyFont="1" applyAlignment="1">
      <alignment vertical="center" wrapText="1"/>
    </xf>
    <xf numFmtId="0" fontId="75" fillId="0" borderId="0" xfId="0" applyFont="1" applyAlignment="1">
      <alignment vertical="center" wrapText="1"/>
    </xf>
    <xf numFmtId="0" fontId="76" fillId="0" borderId="0" xfId="0" applyFont="1" applyAlignment="1">
      <alignment vertical="center" wrapText="1"/>
    </xf>
    <xf numFmtId="0" fontId="72" fillId="0" borderId="38" xfId="0" applyFont="1" applyBorder="1" applyAlignment="1">
      <alignment vertical="center" wrapText="1"/>
    </xf>
    <xf numFmtId="0" fontId="72" fillId="0" borderId="39" xfId="0" applyFont="1" applyBorder="1" applyAlignment="1">
      <alignment vertical="center" wrapText="1"/>
    </xf>
    <xf numFmtId="0" fontId="72" fillId="0" borderId="48" xfId="0" applyFont="1" applyBorder="1" applyAlignment="1">
      <alignment vertical="center" wrapText="1"/>
    </xf>
    <xf numFmtId="0" fontId="73" fillId="0" borderId="0" xfId="0" applyFont="1" applyAlignment="1">
      <alignment vertical="center"/>
    </xf>
    <xf numFmtId="0" fontId="73" fillId="0" borderId="0" xfId="0" applyFont="1" applyAlignment="1">
      <alignment vertical="top"/>
    </xf>
    <xf numFmtId="0" fontId="77" fillId="0" borderId="0" xfId="0" applyFont="1" applyAlignment="1">
      <alignment vertical="center" wrapText="1"/>
    </xf>
    <xf numFmtId="0" fontId="76" fillId="0" borderId="28" xfId="0" applyFont="1" applyBorder="1" applyAlignment="1">
      <alignment vertical="center" wrapText="1"/>
    </xf>
    <xf numFmtId="0" fontId="73" fillId="0" borderId="36" xfId="0" applyFont="1" applyBorder="1" applyAlignment="1">
      <alignment vertical="center" wrapText="1"/>
    </xf>
    <xf numFmtId="0" fontId="73" fillId="0" borderId="48" xfId="0" applyFont="1" applyBorder="1" applyAlignment="1">
      <alignment vertical="center" wrapText="1"/>
    </xf>
    <xf numFmtId="0" fontId="78" fillId="26" borderId="0" xfId="0" applyFont="1" applyFill="1" applyAlignment="1">
      <alignment vertical="center" wrapText="1"/>
    </xf>
    <xf numFmtId="0" fontId="73" fillId="0" borderId="53" xfId="0" applyFont="1" applyBorder="1" applyAlignment="1">
      <alignment vertical="center" wrapText="1"/>
    </xf>
    <xf numFmtId="0" fontId="79" fillId="0" borderId="48" xfId="0" applyFont="1" applyBorder="1" applyAlignment="1">
      <alignment vertical="center"/>
    </xf>
    <xf numFmtId="0" fontId="73" fillId="27" borderId="0" xfId="0" applyFont="1" applyFill="1" applyAlignment="1">
      <alignment vertical="center" wrapText="1"/>
    </xf>
    <xf numFmtId="0" fontId="73" fillId="27" borderId="53" xfId="0" applyFont="1" applyFill="1" applyBorder="1" applyAlignment="1">
      <alignment vertical="center" wrapText="1"/>
    </xf>
    <xf numFmtId="0" fontId="73" fillId="16" borderId="39" xfId="0" applyFont="1" applyFill="1" applyBorder="1" applyAlignment="1">
      <alignment vertical="center" wrapText="1"/>
    </xf>
    <xf numFmtId="0" fontId="73" fillId="16" borderId="48" xfId="0" applyFont="1" applyFill="1" applyBorder="1" applyAlignment="1">
      <alignment vertical="center" wrapText="1"/>
    </xf>
    <xf numFmtId="0" fontId="76" fillId="0" borderId="36" xfId="0" applyFont="1" applyBorder="1" applyAlignment="1">
      <alignment vertical="center" wrapText="1"/>
    </xf>
    <xf numFmtId="0" fontId="73" fillId="0" borderId="39" xfId="0" applyFont="1" applyBorder="1" applyAlignment="1">
      <alignment vertical="center" wrapText="1"/>
    </xf>
    <xf numFmtId="0" fontId="73" fillId="27" borderId="48" xfId="0" applyFont="1" applyFill="1" applyBorder="1" applyAlignment="1">
      <alignment vertical="center" wrapText="1"/>
    </xf>
    <xf numFmtId="0" fontId="73" fillId="27" borderId="34" xfId="0" applyFont="1" applyFill="1" applyBorder="1" applyAlignment="1">
      <alignment vertical="center" wrapText="1"/>
    </xf>
    <xf numFmtId="0" fontId="80" fillId="0" borderId="0" xfId="0" applyFont="1" applyAlignment="1">
      <alignment vertical="center" wrapText="1"/>
    </xf>
    <xf numFmtId="0" fontId="73" fillId="0" borderId="38" xfId="0" applyFont="1" applyBorder="1" applyAlignment="1">
      <alignment vertical="center" wrapText="1"/>
    </xf>
    <xf numFmtId="0" fontId="73" fillId="0" borderId="7" xfId="0" applyFont="1" applyBorder="1" applyAlignment="1">
      <alignment vertical="center" wrapText="1"/>
    </xf>
    <xf numFmtId="0" fontId="73" fillId="0" borderId="32" xfId="0" applyFont="1" applyBorder="1" applyAlignment="1">
      <alignment vertical="center" wrapText="1"/>
    </xf>
    <xf numFmtId="0" fontId="73" fillId="14" borderId="38" xfId="0" applyFont="1" applyFill="1" applyBorder="1" applyAlignment="1">
      <alignment vertical="center" wrapText="1"/>
    </xf>
    <xf numFmtId="0" fontId="73" fillId="14" borderId="53" xfId="0" applyFont="1" applyFill="1" applyBorder="1" applyAlignment="1">
      <alignment vertical="center" wrapText="1"/>
    </xf>
    <xf numFmtId="0" fontId="72" fillId="0" borderId="34" xfId="0" applyFont="1" applyBorder="1" applyAlignment="1">
      <alignment vertical="center" wrapText="1"/>
    </xf>
    <xf numFmtId="0" fontId="76" fillId="0" borderId="32" xfId="0" applyFont="1" applyBorder="1" applyAlignment="1">
      <alignment vertical="center" wrapText="1"/>
    </xf>
    <xf numFmtId="0" fontId="73" fillId="27" borderId="39" xfId="0" applyFont="1" applyFill="1" applyBorder="1" applyAlignment="1">
      <alignment vertical="center" wrapText="1"/>
    </xf>
    <xf numFmtId="0" fontId="82" fillId="26" borderId="0" xfId="0" applyFont="1" applyFill="1" applyAlignment="1">
      <alignment vertical="center" wrapText="1"/>
    </xf>
    <xf numFmtId="0" fontId="73" fillId="0" borderId="33" xfId="0" applyFont="1" applyBorder="1" applyAlignment="1">
      <alignment vertical="center" wrapText="1"/>
    </xf>
    <xf numFmtId="0" fontId="73" fillId="0" borderId="34" xfId="0" applyFont="1" applyBorder="1" applyAlignment="1">
      <alignment vertical="center" wrapText="1"/>
    </xf>
    <xf numFmtId="0" fontId="73" fillId="0" borderId="35" xfId="0" applyFont="1" applyBorder="1" applyAlignment="1">
      <alignment vertical="center" wrapText="1"/>
    </xf>
    <xf numFmtId="0" fontId="73" fillId="17" borderId="38" xfId="0" applyFont="1" applyFill="1" applyBorder="1" applyAlignment="1">
      <alignment vertical="center" wrapText="1"/>
    </xf>
    <xf numFmtId="0" fontId="73" fillId="17" borderId="39" xfId="0" applyFont="1" applyFill="1" applyBorder="1" applyAlignment="1">
      <alignment vertical="center" wrapText="1"/>
    </xf>
    <xf numFmtId="0" fontId="73" fillId="17" borderId="48" xfId="0" applyFont="1" applyFill="1" applyBorder="1" applyAlignment="1">
      <alignment vertical="center" wrapText="1"/>
    </xf>
    <xf numFmtId="0" fontId="73" fillId="13" borderId="0" xfId="0" applyFont="1" applyFill="1" applyAlignment="1">
      <alignment vertical="center"/>
    </xf>
    <xf numFmtId="0" fontId="73" fillId="13" borderId="28" xfId="0" applyFont="1" applyFill="1" applyBorder="1" applyAlignment="1">
      <alignment vertical="center"/>
    </xf>
    <xf numFmtId="0" fontId="73" fillId="13" borderId="0" xfId="0" applyFont="1" applyFill="1" applyAlignment="1">
      <alignment vertical="center" wrapText="1"/>
    </xf>
    <xf numFmtId="0" fontId="71" fillId="0" borderId="38" xfId="0" applyFont="1" applyBorder="1" applyAlignment="1">
      <alignment vertical="center" wrapText="1"/>
    </xf>
    <xf numFmtId="0" fontId="83" fillId="17" borderId="39" xfId="0" applyFont="1" applyFill="1" applyBorder="1" applyAlignment="1">
      <alignment vertical="center" wrapText="1"/>
    </xf>
    <xf numFmtId="0" fontId="5" fillId="6" borderId="8" xfId="0" applyFont="1" applyFill="1" applyBorder="1" applyAlignment="1">
      <alignment horizontal="left" vertical="top" wrapText="1"/>
    </xf>
    <xf numFmtId="0" fontId="5" fillId="6" borderId="9" xfId="0" applyFont="1" applyFill="1" applyBorder="1" applyAlignment="1">
      <alignment horizontal="left" vertical="top" wrapText="1"/>
    </xf>
    <xf numFmtId="0" fontId="5" fillId="12" borderId="0" xfId="1" applyFont="1" applyFill="1" applyBorder="1" applyAlignment="1" applyProtection="1">
      <alignment horizontal="justify" vertical="top" wrapText="1"/>
    </xf>
    <xf numFmtId="0" fontId="5" fillId="12" borderId="0" xfId="0" applyFont="1" applyFill="1" applyAlignment="1">
      <alignment horizontal="justify" vertical="top" wrapText="1"/>
    </xf>
    <xf numFmtId="0" fontId="5" fillId="12" borderId="35" xfId="0" applyFont="1" applyFill="1" applyBorder="1" applyAlignment="1">
      <alignment horizontal="justify" vertical="top" wrapText="1"/>
    </xf>
    <xf numFmtId="0" fontId="50" fillId="16" borderId="0" xfId="0" applyFont="1" applyFill="1" applyAlignment="1">
      <alignment horizontal="left" vertical="center" wrapText="1"/>
    </xf>
    <xf numFmtId="0" fontId="46" fillId="16" borderId="0" xfId="0" applyFont="1" applyFill="1" applyAlignment="1">
      <alignment horizontal="left" vertical="center" wrapText="1"/>
    </xf>
    <xf numFmtId="0" fontId="46" fillId="16" borderId="35" xfId="0" applyFont="1" applyFill="1" applyBorder="1" applyAlignment="1">
      <alignment horizontal="left" vertical="center" wrapText="1"/>
    </xf>
    <xf numFmtId="0" fontId="56" fillId="12" borderId="0" xfId="1" applyFont="1" applyFill="1" applyBorder="1" applyAlignment="1" applyProtection="1">
      <alignment horizontal="justify" vertical="top" wrapText="1"/>
    </xf>
    <xf numFmtId="0" fontId="2" fillId="12" borderId="0" xfId="0" applyFont="1" applyFill="1" applyAlignment="1">
      <alignment horizontal="justify" vertical="top" wrapText="1"/>
    </xf>
    <xf numFmtId="0" fontId="2" fillId="12" borderId="35" xfId="0" applyFont="1" applyFill="1" applyBorder="1" applyAlignment="1">
      <alignment horizontal="justify" vertical="top" wrapText="1"/>
    </xf>
    <xf numFmtId="0" fontId="3" fillId="12" borderId="0" xfId="0" applyFont="1" applyFill="1" applyAlignment="1">
      <alignment horizontal="left" vertical="top" wrapText="1" indent="1"/>
    </xf>
    <xf numFmtId="0" fontId="3" fillId="12" borderId="35" xfId="0" applyFont="1" applyFill="1" applyBorder="1" applyAlignment="1">
      <alignment horizontal="left" vertical="top" wrapText="1" indent="1"/>
    </xf>
    <xf numFmtId="0" fontId="43" fillId="12" borderId="0" xfId="1" applyFont="1" applyFill="1" applyBorder="1" applyAlignment="1" applyProtection="1">
      <alignment horizontal="justify" vertical="top" wrapText="1"/>
    </xf>
    <xf numFmtId="0" fontId="0" fillId="0" borderId="54" xfId="0" applyBorder="1" applyAlignment="1">
      <alignment horizontal="left" vertical="top"/>
    </xf>
    <xf numFmtId="0" fontId="0" fillId="0" borderId="55" xfId="0" applyBorder="1" applyAlignment="1">
      <alignment horizontal="left" vertical="top"/>
    </xf>
    <xf numFmtId="0" fontId="0" fillId="0" borderId="56" xfId="0" applyBorder="1" applyAlignment="1">
      <alignment horizontal="left" vertical="top"/>
    </xf>
    <xf numFmtId="0" fontId="0" fillId="13" borderId="57" xfId="0" applyFill="1" applyBorder="1" applyAlignment="1">
      <alignment horizontal="left" vertical="top"/>
    </xf>
    <xf numFmtId="0" fontId="0" fillId="13" borderId="58" xfId="0" applyFill="1" applyBorder="1" applyAlignment="1">
      <alignment horizontal="left" vertical="top"/>
    </xf>
    <xf numFmtId="0" fontId="0" fillId="13" borderId="59" xfId="0" applyFill="1" applyBorder="1" applyAlignment="1">
      <alignment horizontal="left" vertical="top"/>
    </xf>
    <xf numFmtId="0" fontId="0" fillId="13" borderId="60" xfId="0" applyFill="1" applyBorder="1" applyAlignment="1">
      <alignment horizontal="left" vertical="top"/>
    </xf>
    <xf numFmtId="0" fontId="0" fillId="13" borderId="55" xfId="0" applyFill="1" applyBorder="1" applyAlignment="1">
      <alignment horizontal="left" vertical="top"/>
    </xf>
    <xf numFmtId="0" fontId="0" fillId="13" borderId="61" xfId="0" applyFill="1" applyBorder="1" applyAlignment="1">
      <alignment horizontal="left" vertical="top"/>
    </xf>
    <xf numFmtId="0" fontId="2" fillId="6" borderId="32" xfId="0" applyFont="1" applyFill="1" applyBorder="1" applyAlignment="1">
      <alignment horizontal="left" vertical="top" wrapText="1"/>
    </xf>
    <xf numFmtId="0" fontId="0" fillId="6" borderId="27" xfId="0" applyFill="1" applyBorder="1" applyAlignment="1">
      <alignment horizontal="left" vertical="top" wrapText="1"/>
    </xf>
    <xf numFmtId="0" fontId="0" fillId="6" borderId="33" xfId="0" applyFill="1" applyBorder="1" applyAlignment="1">
      <alignment horizontal="left" vertical="top" wrapText="1"/>
    </xf>
    <xf numFmtId="0" fontId="5" fillId="12" borderId="27" xfId="0" applyFont="1" applyFill="1" applyBorder="1" applyAlignment="1">
      <alignment horizontal="left" vertical="top" wrapText="1"/>
    </xf>
    <xf numFmtId="0" fontId="5" fillId="12" borderId="0" xfId="0" applyFont="1" applyFill="1" applyAlignment="1">
      <alignment horizontal="left" vertical="top" wrapText="1"/>
    </xf>
    <xf numFmtId="0" fontId="0" fillId="12" borderId="0" xfId="0" applyFill="1" applyAlignment="1">
      <alignment horizontal="left" vertical="top" wrapText="1"/>
    </xf>
    <xf numFmtId="0" fontId="5" fillId="12" borderId="28" xfId="0" applyFont="1" applyFill="1" applyBorder="1" applyAlignment="1">
      <alignment horizontal="left" vertical="top" wrapText="1"/>
    </xf>
    <xf numFmtId="0" fontId="0" fillId="12" borderId="28" xfId="0" applyFill="1" applyBorder="1" applyAlignment="1">
      <alignment horizontal="left" vertical="top" wrapText="1"/>
    </xf>
    <xf numFmtId="0" fontId="2" fillId="0" borderId="27" xfId="0" applyFont="1" applyBorder="1" applyAlignment="1">
      <alignment horizontal="left" vertical="top" wrapText="1"/>
    </xf>
    <xf numFmtId="0" fontId="0" fillId="0" borderId="27" xfId="0" applyBorder="1" applyAlignment="1">
      <alignment horizontal="left" vertical="top" wrapText="1"/>
    </xf>
    <xf numFmtId="0" fontId="3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left" vertical="top" wrapText="1"/>
    </xf>
    <xf numFmtId="0" fontId="0" fillId="0" borderId="28" xfId="0" applyBorder="1" applyAlignment="1">
      <alignment horizontal="left" vertical="top" wrapText="1"/>
    </xf>
    <xf numFmtId="0" fontId="0" fillId="0" borderId="62" xfId="0" applyBorder="1" applyAlignment="1">
      <alignment horizontal="left" vertical="top"/>
    </xf>
    <xf numFmtId="0" fontId="0" fillId="0" borderId="58" xfId="0" applyBorder="1" applyAlignment="1">
      <alignment horizontal="left" vertical="top"/>
    </xf>
    <xf numFmtId="0" fontId="0" fillId="0" borderId="63" xfId="0" applyBorder="1" applyAlignment="1">
      <alignment horizontal="left" vertical="top"/>
    </xf>
    <xf numFmtId="0" fontId="2" fillId="6" borderId="34" xfId="0" applyFont="1" applyFill="1" applyBorder="1" applyAlignment="1">
      <alignment horizontal="left" vertical="top" wrapText="1"/>
    </xf>
    <xf numFmtId="0" fontId="0" fillId="0" borderId="35" xfId="0" applyBorder="1" applyAlignment="1">
      <alignment horizontal="left" vertical="top" wrapText="1"/>
    </xf>
    <xf numFmtId="0" fontId="2" fillId="0" borderId="8" xfId="0" applyFont="1" applyBorder="1" applyAlignment="1">
      <alignment horizontal="left" vertical="top" wrapText="1"/>
    </xf>
    <xf numFmtId="0" fontId="0" fillId="0" borderId="8" xfId="0" applyBorder="1" applyAlignment="1">
      <alignment horizontal="left" vertical="top" wrapText="1"/>
    </xf>
    <xf numFmtId="0" fontId="2" fillId="6" borderId="36" xfId="0" applyFont="1" applyFill="1" applyBorder="1" applyAlignment="1">
      <alignment horizontal="left" vertical="top" wrapText="1"/>
    </xf>
    <xf numFmtId="0" fontId="0" fillId="0" borderId="37" xfId="0" applyBorder="1" applyAlignment="1">
      <alignment horizontal="left" vertical="top" wrapText="1"/>
    </xf>
    <xf numFmtId="0" fontId="5" fillId="6" borderId="28" xfId="0" applyFont="1" applyFill="1" applyBorder="1" applyAlignment="1">
      <alignment horizontal="left" vertical="top" wrapText="1"/>
    </xf>
    <xf numFmtId="0" fontId="5" fillId="6" borderId="37" xfId="0" applyFont="1" applyFill="1" applyBorder="1" applyAlignment="1">
      <alignment horizontal="left" vertical="top" wrapText="1"/>
    </xf>
    <xf numFmtId="0" fontId="27" fillId="0" borderId="0" xfId="0" applyFont="1" applyAlignment="1">
      <alignment vertical="center" wrapText="1"/>
    </xf>
    <xf numFmtId="0" fontId="0" fillId="0" borderId="0" xfId="0" applyAlignment="1">
      <alignment vertical="center" wrapText="1"/>
    </xf>
    <xf numFmtId="0" fontId="24" fillId="11" borderId="32" xfId="0" applyFont="1" applyFill="1" applyBorder="1" applyAlignment="1">
      <alignment horizontal="left" vertical="top" wrapText="1"/>
    </xf>
    <xf numFmtId="0" fontId="0" fillId="0" borderId="27" xfId="0" applyBorder="1"/>
    <xf numFmtId="0" fontId="0" fillId="0" borderId="33" xfId="0" applyBorder="1"/>
    <xf numFmtId="0" fontId="24" fillId="11" borderId="36" xfId="0" applyFont="1" applyFill="1" applyBorder="1" applyAlignment="1">
      <alignment horizontal="left" vertical="top" wrapText="1"/>
    </xf>
    <xf numFmtId="0" fontId="24" fillId="11" borderId="28" xfId="0" applyFont="1" applyFill="1" applyBorder="1" applyAlignment="1">
      <alignment horizontal="left" vertical="top" wrapText="1"/>
    </xf>
    <xf numFmtId="0" fontId="24" fillId="11" borderId="37" xfId="0" applyFont="1" applyFill="1" applyBorder="1" applyAlignment="1">
      <alignment horizontal="left" vertical="top" wrapText="1"/>
    </xf>
    <xf numFmtId="0" fontId="56" fillId="0" borderId="0" xfId="1" applyFont="1" applyAlignment="1" applyProtection="1">
      <alignment horizontal="left"/>
    </xf>
    <xf numFmtId="0" fontId="5" fillId="12" borderId="35" xfId="0" applyFont="1" applyFill="1" applyBorder="1" applyAlignment="1">
      <alignment horizontal="left" vertical="top" wrapText="1"/>
    </xf>
    <xf numFmtId="0" fontId="0" fillId="0" borderId="0" xfId="0" applyAlignment="1">
      <alignment horizontal="justify" vertical="top" wrapText="1"/>
    </xf>
    <xf numFmtId="0" fontId="0" fillId="0" borderId="35" xfId="0" applyBorder="1" applyAlignment="1">
      <alignment horizontal="justify" vertical="top" wrapText="1"/>
    </xf>
    <xf numFmtId="0" fontId="24" fillId="11" borderId="34" xfId="0" applyFont="1" applyFill="1" applyBorder="1" applyAlignment="1">
      <alignment horizontal="left" vertical="top" wrapText="1"/>
    </xf>
    <xf numFmtId="0" fontId="24" fillId="11" borderId="0" xfId="0" applyFont="1" applyFill="1" applyAlignment="1">
      <alignment horizontal="left" vertical="top" wrapText="1"/>
    </xf>
    <xf numFmtId="0" fontId="24" fillId="11" borderId="35" xfId="0" applyFont="1" applyFill="1" applyBorder="1" applyAlignment="1">
      <alignment horizontal="left" vertical="top" wrapText="1"/>
    </xf>
    <xf numFmtId="0" fontId="27" fillId="0" borderId="0" xfId="0" applyFont="1" applyAlignment="1">
      <alignment horizontal="justify" vertical="distributed" wrapText="1"/>
    </xf>
    <xf numFmtId="0" fontId="41" fillId="0" borderId="0" xfId="0" applyFont="1" applyAlignment="1">
      <alignment wrapText="1"/>
    </xf>
    <xf numFmtId="0" fontId="3" fillId="12" borderId="0" xfId="0" applyFont="1" applyFill="1" applyAlignment="1">
      <alignment horizontal="justify" vertical="top" wrapText="1"/>
    </xf>
    <xf numFmtId="0" fontId="3" fillId="12" borderId="35" xfId="0" applyFont="1" applyFill="1" applyBorder="1" applyAlignment="1">
      <alignment horizontal="justify" vertical="top" wrapText="1"/>
    </xf>
    <xf numFmtId="0" fontId="5" fillId="12" borderId="0" xfId="0" applyFont="1" applyFill="1" applyAlignment="1">
      <alignment horizontal="justify" vertical="top"/>
    </xf>
    <xf numFmtId="0" fontId="5" fillId="12" borderId="35" xfId="0" applyFont="1" applyFill="1" applyBorder="1" applyAlignment="1">
      <alignment horizontal="justify" vertical="top"/>
    </xf>
    <xf numFmtId="0" fontId="24" fillId="0" borderId="27" xfId="0" applyFont="1" applyBorder="1" applyAlignment="1">
      <alignment horizontal="left" vertical="top" wrapText="1"/>
    </xf>
    <xf numFmtId="0" fontId="31" fillId="12" borderId="27" xfId="0" applyFont="1" applyFill="1" applyBorder="1" applyAlignment="1">
      <alignment horizontal="center" vertical="top"/>
    </xf>
    <xf numFmtId="0" fontId="31" fillId="12" borderId="33" xfId="0" applyFont="1" applyFill="1" applyBorder="1" applyAlignment="1">
      <alignment horizontal="center" vertical="top"/>
    </xf>
    <xf numFmtId="0" fontId="5" fillId="6" borderId="0" xfId="0" applyFont="1" applyFill="1" applyAlignment="1">
      <alignment horizontal="left" vertical="top" wrapText="1"/>
    </xf>
    <xf numFmtId="0" fontId="5" fillId="6" borderId="35" xfId="0" applyFont="1" applyFill="1" applyBorder="1" applyAlignment="1">
      <alignment horizontal="left" vertical="top" wrapText="1"/>
    </xf>
    <xf numFmtId="0" fontId="5" fillId="6" borderId="27" xfId="0" applyFont="1" applyFill="1" applyBorder="1" applyAlignment="1">
      <alignment horizontal="left" vertical="top" wrapText="1"/>
    </xf>
    <xf numFmtId="0" fontId="5" fillId="6" borderId="33" xfId="0" applyFont="1" applyFill="1" applyBorder="1" applyAlignment="1">
      <alignment horizontal="left" vertical="top" wrapText="1"/>
    </xf>
    <xf numFmtId="0" fontId="43" fillId="12" borderId="0" xfId="1" applyFont="1" applyFill="1" applyAlignment="1" applyProtection="1">
      <alignment horizontal="justify" vertical="top" wrapText="1"/>
    </xf>
    <xf numFmtId="0" fontId="43" fillId="12" borderId="35" xfId="1" applyFont="1" applyFill="1" applyBorder="1" applyAlignment="1" applyProtection="1">
      <alignment horizontal="justify" vertical="top" wrapText="1"/>
    </xf>
    <xf numFmtId="0" fontId="56" fillId="12" borderId="27" xfId="1" applyFont="1" applyFill="1" applyBorder="1" applyAlignment="1" applyProtection="1">
      <alignment horizontal="left" vertical="top" wrapText="1"/>
    </xf>
    <xf numFmtId="0" fontId="0" fillId="0" borderId="33" xfId="0" applyBorder="1" applyAlignment="1">
      <alignment horizontal="left" vertical="top" wrapText="1"/>
    </xf>
    <xf numFmtId="0" fontId="56" fillId="12" borderId="0" xfId="1" applyFont="1" applyFill="1" applyBorder="1" applyAlignment="1" applyProtection="1">
      <alignment horizontal="left" vertical="top" wrapText="1"/>
    </xf>
    <xf numFmtId="0" fontId="56" fillId="12" borderId="28" xfId="1" applyFont="1" applyFill="1" applyBorder="1" applyAlignment="1" applyProtection="1">
      <alignment horizontal="left" vertical="top" wrapText="1"/>
    </xf>
    <xf numFmtId="0" fontId="5" fillId="0" borderId="0" xfId="0" applyFont="1" applyAlignment="1">
      <alignment horizontal="justify" vertical="top" wrapText="1"/>
    </xf>
    <xf numFmtId="0" fontId="5" fillId="0" borderId="35" xfId="0" applyFont="1" applyBorder="1" applyAlignment="1">
      <alignment horizontal="justify" vertical="top" wrapText="1"/>
    </xf>
    <xf numFmtId="0" fontId="2" fillId="0" borderId="0" xfId="0" applyFont="1" applyAlignment="1">
      <alignment horizontal="left"/>
    </xf>
    <xf numFmtId="0" fontId="2" fillId="0" borderId="64" xfId="0" applyFont="1" applyBorder="1" applyAlignment="1">
      <alignment horizontal="left" vertical="top" wrapText="1"/>
    </xf>
    <xf numFmtId="0" fontId="2" fillId="0" borderId="29" xfId="0" applyFont="1" applyBorder="1" applyAlignment="1">
      <alignment horizontal="left" vertical="top" wrapText="1"/>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65" xfId="0" applyFont="1" applyBorder="1" applyAlignment="1">
      <alignment horizontal="left" vertical="top" wrapText="1"/>
    </xf>
    <xf numFmtId="0" fontId="2" fillId="0" borderId="31" xfId="0" applyFont="1" applyBorder="1" applyAlignment="1">
      <alignment horizontal="left" vertical="top" wrapText="1"/>
    </xf>
    <xf numFmtId="0" fontId="0" fillId="20" borderId="34" xfId="0" applyFill="1" applyBorder="1" applyAlignment="1">
      <alignment horizontal="left" vertical="top" wrapText="1"/>
    </xf>
    <xf numFmtId="0" fontId="0" fillId="20" borderId="32" xfId="0" applyFill="1" applyBorder="1" applyAlignment="1">
      <alignment horizontal="left" vertical="top" wrapText="1"/>
    </xf>
    <xf numFmtId="0" fontId="0" fillId="20" borderId="36" xfId="0" applyFill="1" applyBorder="1" applyAlignment="1">
      <alignment horizontal="left" vertical="top" wrapText="1"/>
    </xf>
    <xf numFmtId="0" fontId="5" fillId="16" borderId="32" xfId="0" applyFont="1" applyFill="1" applyBorder="1" applyAlignment="1">
      <alignment horizontal="left" vertical="top" wrapText="1"/>
    </xf>
    <xf numFmtId="0" fontId="0" fillId="16" borderId="33" xfId="0" applyFill="1" applyBorder="1" applyAlignment="1">
      <alignment horizontal="left" vertical="top" wrapText="1"/>
    </xf>
    <xf numFmtId="0" fontId="5" fillId="16" borderId="34" xfId="0" applyFont="1" applyFill="1" applyBorder="1" applyAlignment="1">
      <alignment horizontal="left" vertical="top" wrapText="1"/>
    </xf>
    <xf numFmtId="0" fontId="0" fillId="16" borderId="35" xfId="0" applyFill="1" applyBorder="1" applyAlignment="1">
      <alignment horizontal="left" vertical="top" wrapText="1"/>
    </xf>
    <xf numFmtId="0" fontId="5" fillId="16" borderId="36" xfId="0" applyFont="1" applyFill="1" applyBorder="1" applyAlignment="1">
      <alignment horizontal="left" vertical="top" wrapText="1"/>
    </xf>
    <xf numFmtId="0" fontId="0" fillId="16" borderId="37" xfId="0" applyFill="1" applyBorder="1" applyAlignment="1">
      <alignment horizontal="left" vertical="top" wrapText="1"/>
    </xf>
    <xf numFmtId="0" fontId="44" fillId="21" borderId="0" xfId="0" applyFont="1" applyFill="1" applyAlignment="1">
      <alignment horizontal="left" vertical="top" wrapText="1"/>
    </xf>
    <xf numFmtId="0" fontId="46" fillId="21" borderId="0" xfId="0" applyFont="1" applyFill="1" applyAlignment="1">
      <alignment horizontal="left" vertical="top" wrapText="1"/>
    </xf>
    <xf numFmtId="0" fontId="2" fillId="0" borderId="32" xfId="0" applyFont="1" applyBorder="1" applyAlignment="1">
      <alignment horizontal="center" vertical="top" wrapText="1"/>
    </xf>
    <xf numFmtId="0" fontId="2" fillId="0" borderId="27" xfId="0" applyFont="1" applyBorder="1" applyAlignment="1">
      <alignment horizontal="center"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5" fillId="14" borderId="14" xfId="0" applyFont="1" applyFill="1" applyBorder="1" applyAlignment="1" applyProtection="1">
      <alignment horizontal="left" vertical="top" wrapText="1"/>
      <protection locked="0"/>
    </xf>
    <xf numFmtId="0" fontId="5" fillId="14" borderId="15" xfId="0" applyFont="1" applyFill="1" applyBorder="1" applyAlignment="1" applyProtection="1">
      <alignment horizontal="left" vertical="top" wrapText="1"/>
      <protection locked="0"/>
    </xf>
    <xf numFmtId="0" fontId="5" fillId="14" borderId="16" xfId="0" applyFont="1" applyFill="1" applyBorder="1" applyAlignment="1" applyProtection="1">
      <alignment horizontal="left" vertical="top" wrapText="1"/>
      <protection locked="0"/>
    </xf>
    <xf numFmtId="0" fontId="2" fillId="0" borderId="49"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1" xfId="0" applyFont="1" applyBorder="1" applyAlignment="1">
      <alignment horizontal="center" vertical="top" wrapText="1"/>
    </xf>
    <xf numFmtId="0" fontId="2" fillId="0" borderId="71" xfId="0" applyFont="1" applyBorder="1" applyAlignment="1">
      <alignment horizontal="center" vertical="top" wrapText="1"/>
    </xf>
    <xf numFmtId="0" fontId="2" fillId="0" borderId="82" xfId="0" applyFont="1" applyBorder="1" applyAlignment="1">
      <alignment horizontal="center" vertical="top" wrapText="1"/>
    </xf>
    <xf numFmtId="0" fontId="20" fillId="14" borderId="42" xfId="0" applyFont="1" applyFill="1" applyBorder="1" applyAlignment="1" applyProtection="1">
      <alignment horizontal="left" vertical="top" wrapText="1"/>
      <protection locked="0"/>
    </xf>
    <xf numFmtId="0" fontId="20" fillId="14" borderId="30" xfId="0" applyFont="1" applyFill="1" applyBorder="1" applyAlignment="1" applyProtection="1">
      <alignment horizontal="left" vertical="top" wrapText="1"/>
      <protection locked="0"/>
    </xf>
    <xf numFmtId="0" fontId="5" fillId="14" borderId="42"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5" fillId="14" borderId="76" xfId="0" applyFont="1" applyFill="1" applyBorder="1" applyAlignment="1" applyProtection="1">
      <alignment horizontal="left" vertical="top" wrapText="1"/>
      <protection locked="0"/>
    </xf>
    <xf numFmtId="0" fontId="5" fillId="14" borderId="31" xfId="0" applyFont="1" applyFill="1" applyBorder="1" applyAlignment="1" applyProtection="1">
      <alignment horizontal="left" vertical="top" wrapText="1"/>
      <protection locked="0"/>
    </xf>
    <xf numFmtId="0" fontId="2" fillId="0" borderId="34" xfId="0" applyFont="1" applyBorder="1" applyAlignment="1">
      <alignment horizontal="center" vertical="top" wrapText="1"/>
    </xf>
    <xf numFmtId="0" fontId="20" fillId="14" borderId="76" xfId="0" applyFont="1" applyFill="1" applyBorder="1" applyAlignment="1" applyProtection="1">
      <alignment horizontal="left" vertical="top" wrapText="1"/>
      <protection locked="0"/>
    </xf>
    <xf numFmtId="0" fontId="20" fillId="14" borderId="31" xfId="0" applyFont="1" applyFill="1" applyBorder="1" applyAlignment="1" applyProtection="1">
      <alignment horizontal="left" vertical="top" wrapText="1"/>
      <protection locked="0"/>
    </xf>
    <xf numFmtId="0" fontId="3" fillId="14" borderId="42" xfId="0" applyFont="1" applyFill="1" applyBorder="1" applyAlignment="1" applyProtection="1">
      <alignment horizontal="center" vertical="top" wrapText="1"/>
      <protection locked="0"/>
    </xf>
    <xf numFmtId="0" fontId="3" fillId="14" borderId="30" xfId="0" applyFont="1" applyFill="1" applyBorder="1" applyAlignment="1" applyProtection="1">
      <alignment horizontal="center" vertical="top" wrapText="1"/>
      <protection locked="0"/>
    </xf>
    <xf numFmtId="0" fontId="47" fillId="0" borderId="0" xfId="0" applyFont="1" applyAlignment="1">
      <alignment horizontal="left" vertical="top" wrapText="1"/>
    </xf>
    <xf numFmtId="0" fontId="5" fillId="0" borderId="18" xfId="0" applyFont="1" applyBorder="1" applyAlignment="1">
      <alignment horizontal="left" vertical="top" wrapText="1"/>
    </xf>
    <xf numFmtId="0" fontId="5" fillId="0" borderId="71" xfId="0" applyFont="1" applyBorder="1" applyAlignment="1">
      <alignment horizontal="left" vertical="top" wrapText="1"/>
    </xf>
    <xf numFmtId="0" fontId="5" fillId="0" borderId="82" xfId="0" applyFont="1" applyBorder="1" applyAlignment="1">
      <alignment horizontal="left" vertical="top" wrapText="1"/>
    </xf>
    <xf numFmtId="0" fontId="2" fillId="0" borderId="42" xfId="0" applyFont="1" applyBorder="1" applyAlignment="1">
      <alignment horizontal="center" vertical="top" wrapText="1"/>
    </xf>
    <xf numFmtId="0" fontId="2" fillId="0" borderId="30" xfId="0" applyFont="1" applyBorder="1" applyAlignment="1">
      <alignment horizontal="center" vertical="top" wrapText="1"/>
    </xf>
    <xf numFmtId="0" fontId="2" fillId="0" borderId="41" xfId="0" applyFont="1" applyBorder="1" applyAlignment="1">
      <alignment horizontal="left" vertical="top" wrapText="1"/>
    </xf>
    <xf numFmtId="0" fontId="2" fillId="0" borderId="68" xfId="0" applyFont="1" applyBorder="1" applyAlignment="1">
      <alignment horizontal="left" vertical="top" wrapText="1"/>
    </xf>
    <xf numFmtId="0" fontId="2" fillId="0" borderId="66" xfId="0" applyFont="1" applyBorder="1" applyAlignment="1">
      <alignment horizontal="left" vertical="top" wrapText="1"/>
    </xf>
    <xf numFmtId="0" fontId="5" fillId="14" borderId="72" xfId="0" applyFont="1" applyFill="1" applyBorder="1" applyAlignment="1" applyProtection="1">
      <alignment horizontal="left" vertical="top" wrapText="1"/>
      <protection locked="0"/>
    </xf>
    <xf numFmtId="0" fontId="24" fillId="0" borderId="0" xfId="0" applyFont="1" applyAlignment="1">
      <alignment horizontal="lef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0" fillId="14" borderId="76" xfId="0" applyFont="1" applyFill="1" applyBorder="1" applyAlignment="1" applyProtection="1">
      <alignment horizontal="left" vertical="top"/>
      <protection locked="0"/>
    </xf>
    <xf numFmtId="0" fontId="20" fillId="14" borderId="31" xfId="0" applyFont="1" applyFill="1" applyBorder="1" applyAlignment="1" applyProtection="1">
      <alignment horizontal="left" vertical="top"/>
      <protection locked="0"/>
    </xf>
    <xf numFmtId="0" fontId="20" fillId="14" borderId="42" xfId="0" applyFont="1" applyFill="1" applyBorder="1" applyAlignment="1" applyProtection="1">
      <alignment horizontal="left" vertical="top"/>
      <protection locked="0"/>
    </xf>
    <xf numFmtId="0" fontId="20" fillId="14" borderId="30" xfId="0" applyFont="1" applyFill="1" applyBorder="1" applyAlignment="1" applyProtection="1">
      <alignment horizontal="left" vertical="top"/>
      <protection locked="0"/>
    </xf>
    <xf numFmtId="0" fontId="27" fillId="0" borderId="50" xfId="0" applyFont="1" applyBorder="1" applyAlignment="1">
      <alignment horizontal="left" vertical="top" wrapText="1"/>
    </xf>
    <xf numFmtId="0" fontId="27" fillId="0" borderId="43" xfId="0" applyFont="1" applyBorder="1" applyAlignment="1">
      <alignment horizontal="left" vertical="top" wrapText="1"/>
    </xf>
    <xf numFmtId="0" fontId="27" fillId="0" borderId="69" xfId="0" applyFont="1" applyBorder="1" applyAlignment="1">
      <alignment horizontal="left" vertical="top" wrapText="1"/>
    </xf>
    <xf numFmtId="0" fontId="20" fillId="14" borderId="23" xfId="0" applyFont="1" applyFill="1" applyBorder="1" applyAlignment="1" applyProtection="1">
      <alignment horizontal="left" vertical="top"/>
      <protection locked="0"/>
    </xf>
    <xf numFmtId="0" fontId="20" fillId="14" borderId="45" xfId="0" applyFont="1" applyFill="1" applyBorder="1" applyAlignment="1" applyProtection="1">
      <alignment horizontal="left" vertical="top"/>
      <protection locked="0"/>
    </xf>
    <xf numFmtId="0" fontId="5" fillId="12" borderId="42" xfId="0" applyFont="1" applyFill="1" applyBorder="1" applyAlignment="1">
      <alignment horizontal="left" vertical="top" wrapText="1"/>
    </xf>
    <xf numFmtId="0" fontId="5" fillId="12" borderId="30" xfId="0" applyFont="1" applyFill="1" applyBorder="1" applyAlignment="1">
      <alignment horizontal="left" vertical="top" wrapText="1"/>
    </xf>
    <xf numFmtId="0" fontId="2" fillId="0" borderId="2" xfId="0" applyFont="1" applyBorder="1" applyAlignment="1">
      <alignment vertical="top" wrapText="1"/>
    </xf>
    <xf numFmtId="0" fontId="5" fillId="14" borderId="42" xfId="0" quotePrefix="1" applyFont="1" applyFill="1" applyBorder="1" applyAlignment="1">
      <alignment horizontal="left" vertical="top" wrapText="1"/>
    </xf>
    <xf numFmtId="0" fontId="5" fillId="14" borderId="30" xfId="0" quotePrefix="1" applyFont="1" applyFill="1" applyBorder="1" applyAlignment="1">
      <alignment horizontal="left" vertical="top" wrapText="1"/>
    </xf>
    <xf numFmtId="0" fontId="5" fillId="14" borderId="76" xfId="0" quotePrefix="1" applyFont="1" applyFill="1" applyBorder="1" applyAlignment="1">
      <alignment horizontal="left" vertical="top" wrapText="1"/>
    </xf>
    <xf numFmtId="0" fontId="5" fillId="14" borderId="31" xfId="0" quotePrefix="1" applyFont="1" applyFill="1" applyBorder="1" applyAlignment="1">
      <alignment horizontal="left" vertical="top" wrapText="1"/>
    </xf>
    <xf numFmtId="0" fontId="2" fillId="0" borderId="1" xfId="0" applyFont="1" applyBorder="1" applyAlignment="1">
      <alignment horizontal="center" vertical="center"/>
    </xf>
    <xf numFmtId="0" fontId="2" fillId="0" borderId="64" xfId="0" applyFont="1" applyBorder="1" applyAlignment="1">
      <alignment horizontal="center" vertical="center"/>
    </xf>
    <xf numFmtId="0" fontId="2" fillId="0" borderId="29" xfId="0" applyFont="1" applyBorder="1" applyAlignment="1">
      <alignment horizontal="center" vertical="center"/>
    </xf>
    <xf numFmtId="0" fontId="21" fillId="14" borderId="42" xfId="0" applyFont="1" applyFill="1" applyBorder="1" applyAlignment="1" applyProtection="1">
      <alignment horizontal="left" vertical="top" wrapText="1"/>
      <protection locked="0"/>
    </xf>
    <xf numFmtId="0" fontId="21" fillId="14" borderId="30" xfId="0" applyFont="1" applyFill="1" applyBorder="1" applyAlignment="1" applyProtection="1">
      <alignment horizontal="left" vertical="top" wrapText="1"/>
      <protection locked="0"/>
    </xf>
    <xf numFmtId="0" fontId="3" fillId="14" borderId="76" xfId="0" applyFont="1" applyFill="1" applyBorder="1" applyAlignment="1" applyProtection="1">
      <alignment horizontal="center" vertical="top" wrapText="1"/>
      <protection locked="0"/>
    </xf>
    <xf numFmtId="0" fontId="3" fillId="14" borderId="31" xfId="0" applyFont="1" applyFill="1" applyBorder="1" applyAlignment="1" applyProtection="1">
      <alignment horizontal="center" vertical="top" wrapText="1"/>
      <protection locked="0"/>
    </xf>
    <xf numFmtId="0" fontId="3" fillId="14" borderId="26" xfId="0" applyFont="1" applyFill="1" applyBorder="1" applyAlignment="1" applyProtection="1">
      <alignment horizontal="left" vertical="top" wrapText="1"/>
      <protection locked="0"/>
    </xf>
    <xf numFmtId="0" fontId="3" fillId="14" borderId="76" xfId="0"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1" xfId="0" applyFont="1" applyFill="1" applyBorder="1" applyAlignment="1" applyProtection="1">
      <alignment horizontal="left" vertical="top" wrapText="1"/>
      <protection locked="0"/>
    </xf>
    <xf numFmtId="0" fontId="3" fillId="14" borderId="64" xfId="0" applyFont="1" applyFill="1" applyBorder="1" applyAlignment="1" applyProtection="1">
      <alignment horizontal="left" vertical="top" wrapText="1"/>
      <protection locked="0"/>
    </xf>
    <xf numFmtId="0" fontId="3" fillId="14" borderId="29" xfId="0" applyFont="1" applyFill="1" applyBorder="1" applyAlignment="1" applyProtection="1">
      <alignment horizontal="left" vertical="top" wrapText="1"/>
      <protection locked="0"/>
    </xf>
    <xf numFmtId="0" fontId="3" fillId="14" borderId="2" xfId="0" applyFont="1" applyFill="1" applyBorder="1" applyAlignment="1" applyProtection="1">
      <alignment horizontal="left" vertical="top" wrapText="1"/>
      <protection locked="0"/>
    </xf>
    <xf numFmtId="0" fontId="3" fillId="14" borderId="42"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20" fillId="14" borderId="76" xfId="0" applyFont="1" applyFill="1" applyBorder="1" applyAlignment="1" applyProtection="1">
      <alignment horizontal="center" vertical="top" wrapText="1"/>
      <protection locked="0"/>
    </xf>
    <xf numFmtId="0" fontId="20" fillId="14" borderId="31" xfId="0" applyFont="1" applyFill="1" applyBorder="1" applyAlignment="1" applyProtection="1">
      <alignment horizontal="center" vertical="top" wrapText="1"/>
      <protection locked="0"/>
    </xf>
    <xf numFmtId="0" fontId="5" fillId="14" borderId="42" xfId="0" applyFont="1" applyFill="1" applyBorder="1" applyAlignment="1" applyProtection="1">
      <alignment horizontal="center" vertical="top"/>
      <protection locked="0"/>
    </xf>
    <xf numFmtId="0" fontId="5" fillId="14" borderId="30" xfId="0" applyFont="1" applyFill="1" applyBorder="1" applyAlignment="1" applyProtection="1">
      <alignment horizontal="center" vertical="top"/>
      <protection locked="0"/>
    </xf>
    <xf numFmtId="0" fontId="20" fillId="14" borderId="42" xfId="0" applyFont="1" applyFill="1" applyBorder="1" applyAlignment="1" applyProtection="1">
      <alignment horizontal="center" vertical="top" wrapText="1"/>
      <protection locked="0"/>
    </xf>
    <xf numFmtId="0" fontId="20" fillId="14" borderId="30" xfId="0" applyFont="1" applyFill="1" applyBorder="1" applyAlignment="1" applyProtection="1">
      <alignment horizontal="center" vertical="top" wrapText="1"/>
      <protection locked="0"/>
    </xf>
    <xf numFmtId="0" fontId="20" fillId="14" borderId="64" xfId="0" applyFont="1" applyFill="1" applyBorder="1" applyAlignment="1" applyProtection="1">
      <alignment horizontal="center" vertical="top" wrapText="1"/>
      <protection locked="0"/>
    </xf>
    <xf numFmtId="0" fontId="20" fillId="14" borderId="29" xfId="0" applyFont="1" applyFill="1" applyBorder="1" applyAlignment="1" applyProtection="1">
      <alignment horizontal="center" vertical="top" wrapText="1"/>
      <protection locked="0"/>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5" fillId="14" borderId="64" xfId="0" quotePrefix="1" applyFont="1" applyFill="1" applyBorder="1" applyAlignment="1">
      <alignment horizontal="left" vertical="top" wrapText="1"/>
    </xf>
    <xf numFmtId="0" fontId="5" fillId="14" borderId="29" xfId="0" quotePrefix="1" applyFont="1" applyFill="1" applyBorder="1" applyAlignment="1">
      <alignment horizontal="left" vertical="top" wrapText="1"/>
    </xf>
    <xf numFmtId="0" fontId="2" fillId="0" borderId="67" xfId="0" applyFont="1" applyBorder="1" applyAlignment="1">
      <alignment horizontal="left" vertical="top" wrapText="1"/>
    </xf>
    <xf numFmtId="0" fontId="2" fillId="0" borderId="70" xfId="0" applyFont="1" applyBorder="1" applyAlignment="1">
      <alignment horizontal="left" vertical="top" wrapText="1"/>
    </xf>
    <xf numFmtId="0" fontId="40" fillId="0" borderId="0" xfId="0" applyFont="1" applyAlignment="1">
      <alignment vertical="top" wrapText="1"/>
    </xf>
    <xf numFmtId="0" fontId="3" fillId="14" borderId="64" xfId="0" applyFont="1" applyFill="1" applyBorder="1" applyAlignment="1" applyProtection="1">
      <alignment horizontal="center" vertical="top" wrapText="1"/>
      <protection locked="0"/>
    </xf>
    <xf numFmtId="0" fontId="3" fillId="14" borderId="29" xfId="0" applyFont="1" applyFill="1" applyBorder="1" applyAlignment="1" applyProtection="1">
      <alignment horizontal="center" vertical="top" wrapText="1"/>
      <protection locked="0"/>
    </xf>
    <xf numFmtId="0" fontId="47" fillId="0" borderId="0" xfId="0" applyFont="1" applyAlignment="1">
      <alignment vertical="top" wrapText="1"/>
    </xf>
    <xf numFmtId="0" fontId="2" fillId="12" borderId="2" xfId="0" applyFont="1" applyFill="1" applyBorder="1" applyAlignment="1">
      <alignment vertical="top" wrapText="1"/>
    </xf>
    <xf numFmtId="0" fontId="2" fillId="0" borderId="26" xfId="0" applyFont="1" applyBorder="1" applyAlignment="1">
      <alignment vertical="top" wrapText="1"/>
    </xf>
    <xf numFmtId="0" fontId="24" fillId="0" borderId="0" xfId="0" applyFont="1" applyAlignment="1">
      <alignment vertical="top" wrapText="1"/>
    </xf>
    <xf numFmtId="0" fontId="2" fillId="0" borderId="1" xfId="0" applyFont="1" applyBorder="1" applyAlignment="1">
      <alignment horizontal="center" vertical="top" wrapText="1"/>
    </xf>
    <xf numFmtId="0" fontId="2" fillId="0" borderId="64" xfId="0" applyFont="1" applyBorder="1" applyAlignment="1">
      <alignment horizontal="center" vertical="top" wrapText="1"/>
    </xf>
    <xf numFmtId="0" fontId="2" fillId="0" borderId="29" xfId="0" applyFont="1" applyBorder="1" applyAlignment="1">
      <alignment horizontal="center" vertical="top" wrapText="1"/>
    </xf>
    <xf numFmtId="0" fontId="54" fillId="0" borderId="34" xfId="0" applyFont="1" applyBorder="1" applyAlignment="1">
      <alignment horizontal="left" vertical="top" wrapText="1"/>
    </xf>
    <xf numFmtId="0" fontId="21" fillId="14" borderId="76" xfId="0" applyFont="1" applyFill="1" applyBorder="1" applyAlignment="1" applyProtection="1">
      <alignment horizontal="left" vertical="top" wrapText="1"/>
      <protection locked="0"/>
    </xf>
    <xf numFmtId="0" fontId="21" fillId="14" borderId="31" xfId="0" applyFont="1" applyFill="1" applyBorder="1" applyAlignment="1" applyProtection="1">
      <alignment horizontal="left" vertical="top" wrapText="1"/>
      <protection locked="0"/>
    </xf>
    <xf numFmtId="0" fontId="2" fillId="0" borderId="32" xfId="0" applyFont="1" applyBorder="1" applyAlignment="1">
      <alignment horizontal="center" vertical="top"/>
    </xf>
    <xf numFmtId="0" fontId="2" fillId="0" borderId="27" xfId="0" applyFont="1" applyBorder="1" applyAlignment="1">
      <alignment horizontal="center" vertical="top"/>
    </xf>
    <xf numFmtId="0" fontId="2" fillId="0" borderId="33" xfId="0" applyFont="1" applyBorder="1" applyAlignment="1">
      <alignment horizontal="center" vertical="top"/>
    </xf>
    <xf numFmtId="0" fontId="5" fillId="14" borderId="42" xfId="0" quotePrefix="1" applyFont="1" applyFill="1" applyBorder="1" applyAlignment="1" applyProtection="1">
      <alignment horizontal="left" vertical="top" wrapText="1"/>
      <protection locked="0"/>
    </xf>
    <xf numFmtId="0" fontId="5" fillId="14" borderId="30" xfId="0" quotePrefix="1" applyFont="1" applyFill="1" applyBorder="1" applyAlignment="1" applyProtection="1">
      <alignment horizontal="left" vertical="top" wrapText="1"/>
      <protection locked="0"/>
    </xf>
    <xf numFmtId="0" fontId="5" fillId="14" borderId="76" xfId="0" quotePrefix="1" applyFont="1" applyFill="1" applyBorder="1" applyAlignment="1" applyProtection="1">
      <alignment horizontal="left" vertical="top" wrapText="1"/>
      <protection locked="0"/>
    </xf>
    <xf numFmtId="0" fontId="5" fillId="14" borderId="31" xfId="0" quotePrefix="1" applyFont="1" applyFill="1" applyBorder="1" applyAlignment="1" applyProtection="1">
      <alignment horizontal="left" vertical="top" wrapText="1"/>
      <protection locked="0"/>
    </xf>
    <xf numFmtId="0" fontId="2" fillId="12" borderId="14" xfId="0" applyFont="1" applyFill="1" applyBorder="1" applyAlignment="1">
      <alignment horizontal="center" vertical="top" wrapText="1"/>
    </xf>
    <xf numFmtId="0" fontId="2" fillId="12" borderId="16" xfId="0" applyFont="1" applyFill="1" applyBorder="1" applyAlignment="1">
      <alignment horizontal="center" vertical="top" wrapText="1"/>
    </xf>
    <xf numFmtId="0" fontId="20" fillId="14" borderId="14" xfId="0" applyFont="1" applyFill="1" applyBorder="1" applyAlignment="1" applyProtection="1">
      <alignment horizontal="center" vertical="top" wrapText="1"/>
      <protection locked="0"/>
    </xf>
    <xf numFmtId="0" fontId="20" fillId="14" borderId="72" xfId="0" applyFont="1" applyFill="1" applyBorder="1" applyAlignment="1" applyProtection="1">
      <alignment horizontal="center" vertical="top" wrapText="1"/>
      <protection locked="0"/>
    </xf>
    <xf numFmtId="0" fontId="46" fillId="14" borderId="14" xfId="0" applyFont="1" applyFill="1" applyBorder="1" applyAlignment="1" applyProtection="1">
      <alignment horizontal="center" vertical="top" wrapText="1"/>
      <protection locked="0"/>
    </xf>
    <xf numFmtId="0" fontId="46" fillId="14" borderId="16" xfId="0" applyFont="1" applyFill="1" applyBorder="1" applyAlignment="1" applyProtection="1">
      <alignment horizontal="center" vertical="top" wrapText="1"/>
      <protection locked="0"/>
    </xf>
    <xf numFmtId="0" fontId="2" fillId="0" borderId="8" xfId="0" quotePrefix="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 xfId="0" applyFont="1" applyBorder="1" applyAlignment="1">
      <alignment horizontal="center" vertical="top" wrapText="1"/>
    </xf>
    <xf numFmtId="0" fontId="20" fillId="14" borderId="2" xfId="0" applyFont="1" applyFill="1" applyBorder="1" applyAlignment="1" applyProtection="1">
      <alignment horizontal="right" vertical="top" wrapText="1"/>
      <protection locked="0"/>
    </xf>
    <xf numFmtId="0" fontId="20" fillId="14" borderId="42" xfId="0" applyFont="1" applyFill="1" applyBorder="1" applyAlignment="1" applyProtection="1">
      <alignment horizontal="right" vertical="top" wrapText="1"/>
      <protection locked="0"/>
    </xf>
    <xf numFmtId="0" fontId="2" fillId="0" borderId="26" xfId="0" applyFont="1" applyBorder="1" applyAlignment="1">
      <alignment horizontal="center" vertical="top" wrapText="1"/>
    </xf>
    <xf numFmtId="0" fontId="2" fillId="0" borderId="76" xfId="0" applyFont="1" applyBorder="1" applyAlignment="1">
      <alignment horizontal="center" vertical="top" wrapText="1"/>
    </xf>
    <xf numFmtId="0" fontId="5" fillId="14" borderId="42" xfId="0" applyFont="1" applyFill="1" applyBorder="1" applyAlignment="1">
      <alignment horizontal="left" vertical="top" wrapText="1"/>
    </xf>
    <xf numFmtId="0" fontId="5" fillId="14" borderId="30"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6" xfId="0" applyFont="1" applyBorder="1" applyAlignment="1">
      <alignment horizontal="left" vertical="top" wrapText="1"/>
    </xf>
    <xf numFmtId="0" fontId="2" fillId="0" borderId="76" xfId="0" applyFont="1" applyBorder="1" applyAlignment="1">
      <alignment horizontal="left" vertical="top" wrapText="1"/>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12" borderId="2" xfId="0" applyFont="1" applyFill="1" applyBorder="1" applyAlignment="1">
      <alignment horizontal="left" vertical="top" wrapText="1"/>
    </xf>
    <xf numFmtId="0" fontId="2" fillId="12" borderId="42" xfId="0" applyFont="1" applyFill="1" applyBorder="1" applyAlignment="1">
      <alignment horizontal="left" vertical="top" wrapText="1"/>
    </xf>
    <xf numFmtId="0" fontId="2" fillId="12" borderId="1" xfId="0" applyFont="1" applyFill="1" applyBorder="1" applyAlignment="1">
      <alignment horizontal="left" vertical="top" wrapText="1"/>
    </xf>
    <xf numFmtId="0" fontId="2" fillId="12" borderId="64" xfId="0" applyFont="1" applyFill="1" applyBorder="1" applyAlignment="1">
      <alignment horizontal="left" vertical="top" wrapText="1"/>
    </xf>
    <xf numFmtId="0" fontId="2" fillId="0" borderId="1" xfId="0" applyFont="1" applyBorder="1" applyAlignment="1">
      <alignment horizontal="left" vertical="top" wrapText="1"/>
    </xf>
    <xf numFmtId="0" fontId="11" fillId="0" borderId="34" xfId="0" applyFont="1" applyBorder="1" applyAlignment="1">
      <alignment horizontal="left" vertical="top" wrapText="1"/>
    </xf>
    <xf numFmtId="0" fontId="11" fillId="0" borderId="22" xfId="0" applyFont="1" applyBorder="1" applyAlignment="1">
      <alignment horizontal="left" vertical="top" wrapText="1"/>
    </xf>
    <xf numFmtId="0" fontId="11" fillId="0" borderId="36" xfId="0" applyFont="1" applyBorder="1" applyAlignment="1">
      <alignment horizontal="left" vertical="top" wrapText="1"/>
    </xf>
    <xf numFmtId="0" fontId="11" fillId="0" borderId="84" xfId="0" applyFont="1" applyBorder="1" applyAlignment="1">
      <alignment horizontal="left" vertical="top" wrapText="1"/>
    </xf>
    <xf numFmtId="0" fontId="2" fillId="0" borderId="32" xfId="0" applyFont="1" applyBorder="1" applyAlignment="1">
      <alignment horizontal="left" vertical="top" wrapText="1"/>
    </xf>
    <xf numFmtId="0" fontId="2" fillId="0" borderId="83" xfId="0" applyFont="1" applyBorder="1" applyAlignment="1">
      <alignment horizontal="left" vertical="top" wrapText="1"/>
    </xf>
    <xf numFmtId="0" fontId="2" fillId="0" borderId="34" xfId="0" applyFont="1" applyBorder="1" applyAlignment="1">
      <alignment horizontal="left" vertical="top" wrapText="1"/>
    </xf>
    <xf numFmtId="0" fontId="2" fillId="0" borderId="22" xfId="0" applyFont="1" applyBorder="1" applyAlignment="1">
      <alignment horizontal="left" vertical="top" wrapText="1"/>
    </xf>
    <xf numFmtId="0" fontId="2" fillId="0" borderId="36" xfId="0" applyFont="1" applyBorder="1" applyAlignment="1">
      <alignment horizontal="left" vertical="top" wrapText="1"/>
    </xf>
    <xf numFmtId="0" fontId="2" fillId="0" borderId="84" xfId="0" applyFont="1" applyBorder="1" applyAlignment="1">
      <alignment horizontal="left" vertical="top" wrapText="1"/>
    </xf>
    <xf numFmtId="0" fontId="27" fillId="0" borderId="85" xfId="0" applyFont="1" applyBorder="1" applyAlignment="1">
      <alignment horizontal="center" vertical="top" wrapText="1"/>
    </xf>
    <xf numFmtId="0" fontId="27" fillId="0" borderId="86" xfId="0" applyFont="1" applyBorder="1" applyAlignment="1">
      <alignment horizontal="center" vertical="top" wrapText="1"/>
    </xf>
    <xf numFmtId="0" fontId="27" fillId="0" borderId="87" xfId="0" applyFont="1" applyBorder="1" applyAlignment="1">
      <alignment horizontal="center" vertical="top" wrapText="1"/>
    </xf>
    <xf numFmtId="0" fontId="20" fillId="14" borderId="2" xfId="0" applyFont="1" applyFill="1" applyBorder="1" applyAlignment="1">
      <alignment horizontal="right" vertical="top" wrapText="1"/>
    </xf>
    <xf numFmtId="0" fontId="20" fillId="14" borderId="42" xfId="0" applyFont="1" applyFill="1" applyBorder="1" applyAlignment="1">
      <alignment horizontal="right" vertical="top" wrapText="1"/>
    </xf>
    <xf numFmtId="0" fontId="5" fillId="14" borderId="23" xfId="0" quotePrefix="1" applyFont="1" applyFill="1" applyBorder="1" applyAlignment="1">
      <alignment horizontal="left" vertical="top" wrapText="1"/>
    </xf>
    <xf numFmtId="0" fontId="5" fillId="14" borderId="45" xfId="0" quotePrefix="1" applyFont="1" applyFill="1" applyBorder="1" applyAlignment="1">
      <alignment horizontal="left" vertical="top" wrapText="1"/>
    </xf>
    <xf numFmtId="0" fontId="20" fillId="14" borderId="24" xfId="0" applyFont="1" applyFill="1" applyBorder="1" applyAlignment="1" applyProtection="1">
      <alignment horizontal="left" vertical="top"/>
      <protection locked="0"/>
    </xf>
    <xf numFmtId="0" fontId="20" fillId="14" borderId="43" xfId="0" applyFont="1" applyFill="1" applyBorder="1" applyAlignment="1" applyProtection="1">
      <alignment horizontal="left" vertical="top"/>
      <protection locked="0"/>
    </xf>
    <xf numFmtId="0" fontId="20" fillId="14" borderId="69" xfId="0" applyFont="1" applyFill="1" applyBorder="1" applyAlignment="1" applyProtection="1">
      <alignment horizontal="left" vertical="top"/>
      <protection locked="0"/>
    </xf>
    <xf numFmtId="0" fontId="20" fillId="14" borderId="88" xfId="0" applyFont="1" applyFill="1" applyBorder="1" applyAlignment="1" applyProtection="1">
      <alignment horizontal="left" vertical="top"/>
      <protection locked="0"/>
    </xf>
    <xf numFmtId="0" fontId="20" fillId="14" borderId="77" xfId="0" applyFont="1" applyFill="1" applyBorder="1" applyAlignment="1" applyProtection="1">
      <alignment horizontal="left" vertical="top"/>
      <protection locked="0"/>
    </xf>
    <xf numFmtId="0" fontId="20" fillId="14" borderId="79" xfId="0" applyFont="1" applyFill="1" applyBorder="1" applyAlignment="1" applyProtection="1">
      <alignment horizontal="left" vertical="top"/>
      <protection locked="0"/>
    </xf>
    <xf numFmtId="0" fontId="20" fillId="14" borderId="14" xfId="0" applyFont="1" applyFill="1" applyBorder="1" applyAlignment="1" applyProtection="1">
      <alignment horizontal="left" vertical="top"/>
      <protection locked="0"/>
    </xf>
    <xf numFmtId="0" fontId="20" fillId="14" borderId="15" xfId="0" applyFont="1" applyFill="1" applyBorder="1" applyAlignment="1" applyProtection="1">
      <alignment horizontal="left" vertical="top"/>
      <protection locked="0"/>
    </xf>
    <xf numFmtId="0" fontId="20" fillId="14" borderId="72" xfId="0" applyFont="1" applyFill="1" applyBorder="1" applyAlignment="1" applyProtection="1">
      <alignment horizontal="left" vertical="top"/>
      <protection locked="0"/>
    </xf>
    <xf numFmtId="0" fontId="5" fillId="14" borderId="17" xfId="0" applyFont="1" applyFill="1" applyBorder="1" applyAlignment="1" applyProtection="1">
      <alignment horizontal="left" vertical="top" wrapText="1"/>
      <protection locked="0"/>
    </xf>
    <xf numFmtId="0" fontId="5" fillId="14" borderId="46" xfId="0" applyFont="1" applyFill="1" applyBorder="1" applyAlignment="1" applyProtection="1">
      <alignment horizontal="left" vertical="top" wrapText="1"/>
      <protection locked="0"/>
    </xf>
    <xf numFmtId="0" fontId="2" fillId="0" borderId="85" xfId="0" applyFont="1" applyBorder="1" applyAlignment="1">
      <alignment horizontal="center" vertical="top" wrapText="1"/>
    </xf>
    <xf numFmtId="0" fontId="2" fillId="0" borderId="86" xfId="0" applyFont="1" applyBorder="1" applyAlignment="1">
      <alignment horizontal="center" vertical="top" wrapText="1"/>
    </xf>
    <xf numFmtId="0" fontId="2" fillId="0" borderId="87" xfId="0" applyFont="1" applyBorder="1" applyAlignment="1">
      <alignment horizontal="center" vertical="top" wrapText="1"/>
    </xf>
    <xf numFmtId="0" fontId="20" fillId="14" borderId="17" xfId="0" applyFont="1" applyFill="1" applyBorder="1" applyAlignment="1" applyProtection="1">
      <alignment horizontal="left" vertical="top"/>
      <protection locked="0"/>
    </xf>
    <xf numFmtId="0" fontId="20" fillId="14" borderId="46" xfId="0" applyFont="1" applyFill="1" applyBorder="1" applyAlignment="1" applyProtection="1">
      <alignment horizontal="left" vertical="top"/>
      <protection locked="0"/>
    </xf>
    <xf numFmtId="0" fontId="2" fillId="0" borderId="42" xfId="0" applyFont="1" applyBorder="1" applyAlignment="1">
      <alignment vertical="top" wrapText="1"/>
    </xf>
    <xf numFmtId="0" fontId="2" fillId="0" borderId="76" xfId="0" applyFont="1" applyBorder="1" applyAlignment="1">
      <alignment vertical="top" wrapText="1"/>
    </xf>
    <xf numFmtId="0" fontId="5" fillId="14" borderId="88" xfId="0" applyFont="1" applyFill="1" applyBorder="1" applyAlignment="1" applyProtection="1">
      <alignment horizontal="left" vertical="top" wrapText="1"/>
      <protection locked="0"/>
    </xf>
    <xf numFmtId="0" fontId="5" fillId="14" borderId="77" xfId="0" applyFont="1" applyFill="1" applyBorder="1" applyAlignment="1" applyProtection="1">
      <alignment horizontal="left" vertical="top" wrapText="1"/>
      <protection locked="0"/>
    </xf>
    <xf numFmtId="0" fontId="5" fillId="14" borderId="79" xfId="0" applyFont="1" applyFill="1" applyBorder="1" applyAlignment="1" applyProtection="1">
      <alignment horizontal="left" vertical="top" wrapText="1"/>
      <protection locked="0"/>
    </xf>
    <xf numFmtId="0" fontId="2" fillId="12" borderId="42" xfId="0" applyFont="1" applyFill="1" applyBorder="1" applyAlignment="1">
      <alignment vertical="top" wrapText="1"/>
    </xf>
    <xf numFmtId="0" fontId="2" fillId="0" borderId="49" xfId="0" applyFont="1" applyBorder="1" applyAlignment="1">
      <alignment vertical="top" wrapText="1"/>
    </xf>
    <xf numFmtId="0" fontId="2" fillId="0" borderId="89" xfId="0" applyFont="1" applyBorder="1" applyAlignment="1">
      <alignment vertical="top" wrapText="1"/>
    </xf>
    <xf numFmtId="0" fontId="5" fillId="14" borderId="93" xfId="0" applyFont="1" applyFill="1" applyBorder="1" applyAlignment="1" applyProtection="1">
      <alignment horizontal="left" vertical="top" wrapText="1"/>
      <protection locked="0"/>
    </xf>
    <xf numFmtId="0" fontId="5" fillId="14" borderId="28" xfId="0" applyFont="1" applyFill="1" applyBorder="1" applyAlignment="1" applyProtection="1">
      <alignment horizontal="left" vertical="top" wrapText="1"/>
      <protection locked="0"/>
    </xf>
    <xf numFmtId="0" fontId="5" fillId="14" borderId="37" xfId="0" applyFont="1" applyFill="1" applyBorder="1" applyAlignment="1" applyProtection="1">
      <alignment horizontal="left" vertical="top" wrapText="1"/>
      <protection locked="0"/>
    </xf>
    <xf numFmtId="0" fontId="5" fillId="14" borderId="23" xfId="0" applyFont="1" applyFill="1" applyBorder="1" applyAlignment="1">
      <alignment horizontal="left" vertical="top" wrapText="1"/>
    </xf>
    <xf numFmtId="0" fontId="5" fillId="14" borderId="45" xfId="0" applyFont="1" applyFill="1" applyBorder="1" applyAlignment="1">
      <alignment horizontal="left" vertical="top" wrapText="1"/>
    </xf>
    <xf numFmtId="0" fontId="20" fillId="14" borderId="92" xfId="0" applyFont="1" applyFill="1" applyBorder="1" applyAlignment="1" applyProtection="1">
      <alignment horizontal="center" vertical="top" wrapText="1"/>
      <protection locked="0"/>
    </xf>
    <xf numFmtId="0" fontId="20" fillId="14" borderId="80" xfId="0" applyFont="1" applyFill="1" applyBorder="1" applyAlignment="1" applyProtection="1">
      <alignment horizontal="center" vertical="top" wrapText="1"/>
      <protection locked="0"/>
    </xf>
    <xf numFmtId="0" fontId="2" fillId="0" borderId="3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47" fillId="21" borderId="34" xfId="0" applyFont="1" applyFill="1" applyBorder="1" applyAlignment="1">
      <alignment horizontal="left" vertical="top" wrapText="1"/>
    </xf>
    <xf numFmtId="0" fontId="0" fillId="21" borderId="0" xfId="0" applyFill="1" applyAlignment="1">
      <alignment horizontal="center" vertical="top"/>
    </xf>
    <xf numFmtId="0" fontId="20" fillId="14" borderId="14" xfId="0" applyFont="1" applyFill="1" applyBorder="1" applyAlignment="1" applyProtection="1">
      <alignment horizontal="left" vertical="top" wrapText="1"/>
      <protection locked="0"/>
    </xf>
    <xf numFmtId="0" fontId="20" fillId="14" borderId="15" xfId="0" applyFont="1" applyFill="1" applyBorder="1" applyAlignment="1" applyProtection="1">
      <alignment horizontal="left" vertical="top" wrapText="1"/>
      <protection locked="0"/>
    </xf>
    <xf numFmtId="0" fontId="20" fillId="14" borderId="72" xfId="0" applyFont="1" applyFill="1" applyBorder="1" applyAlignment="1" applyProtection="1">
      <alignment horizontal="left" vertical="top" wrapText="1"/>
      <protection locked="0"/>
    </xf>
    <xf numFmtId="0" fontId="22" fillId="0" borderId="0" xfId="0" applyFont="1" applyAlignment="1">
      <alignment horizontal="left" vertical="top" wrapText="1"/>
    </xf>
    <xf numFmtId="0" fontId="5" fillId="14" borderId="64" xfId="0" applyFont="1" applyFill="1" applyBorder="1" applyAlignment="1" applyProtection="1">
      <alignment horizontal="left" vertical="top" wrapText="1"/>
      <protection locked="0"/>
    </xf>
    <xf numFmtId="0" fontId="2" fillId="13" borderId="14" xfId="0" applyFont="1" applyFill="1" applyBorder="1" applyAlignment="1">
      <alignment horizontal="center" vertical="top"/>
    </xf>
    <xf numFmtId="0" fontId="2" fillId="13" borderId="15" xfId="0" applyFont="1" applyFill="1" applyBorder="1" applyAlignment="1">
      <alignment horizontal="center" vertical="top"/>
    </xf>
    <xf numFmtId="0" fontId="2" fillId="13" borderId="16" xfId="0" applyFont="1" applyFill="1" applyBorder="1" applyAlignment="1">
      <alignment horizontal="center" vertical="top"/>
    </xf>
    <xf numFmtId="0" fontId="2" fillId="0" borderId="0" xfId="0" applyFont="1" applyAlignment="1">
      <alignment horizontal="left" vertical="top"/>
    </xf>
    <xf numFmtId="0" fontId="3" fillId="0" borderId="0" xfId="0" applyFont="1" applyAlignment="1">
      <alignment horizontal="left" vertical="top" wrapText="1"/>
    </xf>
    <xf numFmtId="0" fontId="5" fillId="14" borderId="29" xfId="0" applyFont="1" applyFill="1" applyBorder="1" applyAlignment="1" applyProtection="1">
      <alignment horizontal="left" vertical="top" wrapText="1"/>
      <protection locked="0"/>
    </xf>
    <xf numFmtId="0" fontId="5" fillId="14" borderId="75" xfId="0" quotePrefix="1" applyFont="1" applyFill="1" applyBorder="1" applyAlignment="1" applyProtection="1">
      <alignment horizontal="left" vertical="top" wrapText="1"/>
      <protection locked="0"/>
    </xf>
    <xf numFmtId="0" fontId="5" fillId="14" borderId="78" xfId="0" quotePrefix="1" applyFont="1" applyFill="1" applyBorder="1" applyAlignment="1" applyProtection="1">
      <alignment horizontal="left" vertical="top" wrapText="1"/>
      <protection locked="0"/>
    </xf>
    <xf numFmtId="0" fontId="5" fillId="14" borderId="80" xfId="0" quotePrefix="1" applyFont="1" applyFill="1" applyBorder="1" applyAlignment="1" applyProtection="1">
      <alignment horizontal="left" vertical="top" wrapText="1"/>
      <protection locked="0"/>
    </xf>
    <xf numFmtId="0" fontId="5" fillId="0" borderId="49" xfId="0" applyFont="1" applyBorder="1" applyAlignment="1">
      <alignment horizontal="left" vertical="top" wrapText="1"/>
    </xf>
    <xf numFmtId="0" fontId="5" fillId="0" borderId="77" xfId="0" applyFont="1" applyBorder="1" applyAlignment="1">
      <alignment horizontal="left" vertical="top" wrapText="1"/>
    </xf>
    <xf numFmtId="0" fontId="5" fillId="0" borderId="79" xfId="0" applyFont="1" applyBorder="1" applyAlignment="1">
      <alignment horizontal="left" vertical="top" wrapText="1"/>
    </xf>
    <xf numFmtId="0" fontId="28" fillId="0" borderId="34" xfId="0" applyFont="1" applyBorder="1" applyAlignment="1">
      <alignment horizontal="left" vertical="top" wrapText="1"/>
    </xf>
    <xf numFmtId="0" fontId="28" fillId="0" borderId="0" xfId="0" applyFont="1" applyAlignment="1">
      <alignment vertical="top" wrapText="1"/>
    </xf>
    <xf numFmtId="0" fontId="2" fillId="8" borderId="38" xfId="0" applyFont="1" applyFill="1" applyBorder="1" applyAlignment="1">
      <alignment vertical="top" wrapText="1"/>
    </xf>
    <xf numFmtId="0" fontId="2" fillId="8" borderId="39" xfId="0" applyFont="1" applyFill="1" applyBorder="1" applyAlignment="1">
      <alignment vertical="top" wrapText="1"/>
    </xf>
    <xf numFmtId="0" fontId="6" fillId="0" borderId="0" xfId="0" applyFont="1" applyAlignment="1">
      <alignment vertical="top" wrapText="1"/>
    </xf>
    <xf numFmtId="0" fontId="26" fillId="0" borderId="34" xfId="0" applyFont="1" applyBorder="1" applyAlignment="1">
      <alignment horizontal="left" vertical="top" wrapText="1"/>
    </xf>
    <xf numFmtId="0" fontId="25" fillId="0" borderId="0" xfId="0" applyFont="1" applyAlignment="1">
      <alignment horizontal="left" vertical="top" wrapText="1"/>
    </xf>
    <xf numFmtId="0" fontId="28" fillId="0" borderId="34" xfId="0" applyFont="1" applyBorder="1" applyAlignment="1">
      <alignment vertical="top" wrapText="1"/>
    </xf>
    <xf numFmtId="0" fontId="2" fillId="13" borderId="7" xfId="0" applyFont="1" applyFill="1" applyBorder="1" applyAlignment="1">
      <alignment horizontal="center" vertical="top"/>
    </xf>
    <xf numFmtId="0" fontId="2" fillId="13" borderId="9" xfId="0" applyFont="1" applyFill="1" applyBorder="1" applyAlignment="1">
      <alignment horizontal="center" vertical="top"/>
    </xf>
    <xf numFmtId="0" fontId="2" fillId="0" borderId="0" xfId="0" applyFont="1" applyAlignment="1">
      <alignment vertical="top" wrapText="1"/>
    </xf>
    <xf numFmtId="0" fontId="38" fillId="10" borderId="50" xfId="0" applyFont="1" applyFill="1" applyBorder="1" applyAlignment="1">
      <alignment horizontal="left" vertical="top" wrapText="1"/>
    </xf>
    <xf numFmtId="0" fontId="38" fillId="10" borderId="43" xfId="0" applyFont="1" applyFill="1" applyBorder="1" applyAlignment="1">
      <alignment horizontal="left" vertical="top" wrapText="1"/>
    </xf>
    <xf numFmtId="0" fontId="38" fillId="10" borderId="25" xfId="0" applyFont="1" applyFill="1" applyBorder="1" applyAlignment="1">
      <alignment horizontal="left" vertical="top" wrapText="1"/>
    </xf>
    <xf numFmtId="0" fontId="38" fillId="10" borderId="50" xfId="0" applyFont="1" applyFill="1" applyBorder="1" applyAlignment="1">
      <alignment horizontal="center" vertical="top" wrapText="1"/>
    </xf>
    <xf numFmtId="0" fontId="38" fillId="10" borderId="25" xfId="0" applyFont="1" applyFill="1" applyBorder="1" applyAlignment="1">
      <alignment horizontal="center" vertical="top" wrapText="1"/>
    </xf>
    <xf numFmtId="0" fontId="38" fillId="10" borderId="18" xfId="0" applyFont="1" applyFill="1" applyBorder="1" applyAlignment="1">
      <alignment horizontal="center" vertical="top" wrapText="1"/>
    </xf>
    <xf numFmtId="0" fontId="38" fillId="10" borderId="71" xfId="0" applyFont="1" applyFill="1" applyBorder="1" applyAlignment="1">
      <alignment horizontal="center" vertical="top" wrapText="1"/>
    </xf>
    <xf numFmtId="0" fontId="38" fillId="10" borderId="19" xfId="0" applyFont="1" applyFill="1" applyBorder="1" applyAlignment="1">
      <alignment horizontal="center" vertical="top" wrapText="1"/>
    </xf>
    <xf numFmtId="0" fontId="38" fillId="10" borderId="14" xfId="0" applyFont="1" applyFill="1" applyBorder="1" applyAlignment="1">
      <alignment horizontal="center" vertical="top" wrapText="1"/>
    </xf>
    <xf numFmtId="0" fontId="38" fillId="10" borderId="16" xfId="0" applyFont="1" applyFill="1" applyBorder="1" applyAlignment="1">
      <alignment horizontal="center" vertical="top" wrapText="1"/>
    </xf>
    <xf numFmtId="0" fontId="38" fillId="10" borderId="34" xfId="0" applyFont="1" applyFill="1" applyBorder="1" applyAlignment="1">
      <alignment horizontal="left" vertical="top" wrapText="1"/>
    </xf>
    <xf numFmtId="0" fontId="38" fillId="10" borderId="0" xfId="0" applyFont="1" applyFill="1" applyAlignment="1">
      <alignment horizontal="left" vertical="top" wrapText="1"/>
    </xf>
    <xf numFmtId="0" fontId="38" fillId="10" borderId="22" xfId="0" applyFont="1" applyFill="1" applyBorder="1" applyAlignment="1">
      <alignment horizontal="left" vertical="top" wrapText="1"/>
    </xf>
    <xf numFmtId="0" fontId="38" fillId="10" borderId="42" xfId="0" applyFont="1" applyFill="1" applyBorder="1" applyAlignment="1">
      <alignment horizontal="center" vertical="top" wrapText="1"/>
    </xf>
    <xf numFmtId="0" fontId="38" fillId="10" borderId="32" xfId="0" applyFont="1" applyFill="1" applyBorder="1" applyAlignment="1">
      <alignment horizontal="left" vertical="top" wrapText="1"/>
    </xf>
    <xf numFmtId="0" fontId="38" fillId="10" borderId="27" xfId="0" applyFont="1" applyFill="1" applyBorder="1" applyAlignment="1">
      <alignment horizontal="left" vertical="top" wrapText="1"/>
    </xf>
    <xf numFmtId="0" fontId="38" fillId="10" borderId="17" xfId="0" applyFont="1" applyFill="1" applyBorder="1" applyAlignment="1">
      <alignment horizontal="center" vertical="top" wrapText="1"/>
    </xf>
    <xf numFmtId="0" fontId="38" fillId="10" borderId="23" xfId="0" applyFont="1" applyFill="1" applyBorder="1" applyAlignment="1">
      <alignment horizontal="center" vertical="top" wrapText="1"/>
    </xf>
    <xf numFmtId="0" fontId="38" fillId="10" borderId="67" xfId="0" applyFont="1" applyFill="1" applyBorder="1" applyAlignment="1">
      <alignment horizontal="center" vertical="top" wrapText="1"/>
    </xf>
    <xf numFmtId="0" fontId="38" fillId="10" borderId="66" xfId="0" applyFont="1" applyFill="1" applyBorder="1" applyAlignment="1">
      <alignment horizontal="center" vertical="top" wrapText="1"/>
    </xf>
    <xf numFmtId="0" fontId="38" fillId="10" borderId="15" xfId="0" applyFont="1" applyFill="1" applyBorder="1" applyAlignment="1">
      <alignment horizontal="center" vertical="top" wrapText="1"/>
    </xf>
    <xf numFmtId="0" fontId="38" fillId="10" borderId="14" xfId="6" applyFont="1" applyFill="1" applyBorder="1" applyAlignment="1">
      <alignment horizontal="center" vertical="top" wrapText="1"/>
    </xf>
    <xf numFmtId="0" fontId="38" fillId="10" borderId="16" xfId="6" applyFont="1" applyFill="1" applyBorder="1" applyAlignment="1">
      <alignment horizontal="center" vertical="top" wrapText="1"/>
    </xf>
  </cellXfs>
  <cellStyles count="9">
    <cellStyle name="Comma" xfId="2" builtinId="3"/>
    <cellStyle name="Comma 2" xfId="7"/>
    <cellStyle name="Hyperlink" xfId="1" builtinId="8"/>
    <cellStyle name="Komma 2" xfId="4"/>
    <cellStyle name="Komma 2 2" xfId="8"/>
    <cellStyle name="Normal" xfId="0" builtinId="0"/>
    <cellStyle name="Normal 2" xfId="6"/>
    <cellStyle name="Standard 2" xfId="5"/>
    <cellStyle name="Standard_Outline NIMs template 10-09-30" xfId="3"/>
  </cellStyles>
  <dxfs count="54">
    <dxf>
      <font>
        <b/>
        <i val="0"/>
      </font>
    </dxf>
    <dxf>
      <font>
        <color rgb="FFFF0000"/>
      </font>
    </dxf>
    <dxf>
      <font>
        <b/>
        <i val="0"/>
      </font>
    </dxf>
    <dxf>
      <font>
        <color rgb="FFFF0000"/>
      </font>
    </dxf>
    <dxf>
      <font>
        <b/>
        <i val="0"/>
      </font>
    </dxf>
    <dxf>
      <font>
        <color rgb="FFFF0000"/>
      </font>
    </dxf>
    <dxf>
      <font>
        <b/>
        <i val="0"/>
      </font>
    </dxf>
    <dxf>
      <font>
        <color rgb="FFFF0000"/>
      </font>
    </dxf>
    <dxf>
      <font>
        <color rgb="FFFF0000"/>
      </font>
    </dxf>
    <dxf>
      <font>
        <b/>
        <i val="0"/>
      </font>
    </dxf>
    <dxf>
      <font>
        <color rgb="FFFF0000"/>
      </font>
    </dxf>
    <dxf>
      <font>
        <b/>
        <i val="0"/>
      </font>
    </dxf>
    <dxf>
      <font>
        <color rgb="FFFF0000"/>
      </font>
    </dxf>
    <dxf>
      <font>
        <b/>
        <i val="0"/>
      </font>
    </dxf>
    <dxf>
      <font>
        <b/>
        <i val="0"/>
      </font>
    </dxf>
    <dxf>
      <font>
        <color rgb="FFFF0000"/>
      </font>
    </dxf>
    <dxf>
      <font>
        <color rgb="FFFF0000"/>
      </font>
    </dxf>
    <dxf>
      <font>
        <b/>
        <i val="0"/>
      </font>
    </dxf>
    <dxf>
      <font>
        <color rgb="FFFF0000"/>
      </font>
    </dxf>
    <dxf>
      <font>
        <b/>
        <i val="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FFFFCC"/>
      <color rgb="FF0000FF"/>
      <color rgb="FFFF99FF"/>
      <color rgb="FFFF66FF"/>
      <color rgb="FFCCCCFF"/>
      <color rgb="FFBCB7DE"/>
      <color rgb="FFC1B9DD"/>
      <color rgb="FFB59CDE"/>
      <color rgb="FFC2A4DD"/>
      <color rgb="FFABA0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uri=CELEX%3A02019R0331-20240101" TargetMode="External"/><Relationship Id="rId2" Type="http://schemas.openxmlformats.org/officeDocument/2006/relationships/hyperlink" Target="https://eur-lex.europa.eu/legal-content/EN/TXT/PDF/?uri=CELEX:02019R1842-20220619" TargetMode="External"/><Relationship Id="rId1" Type="http://schemas.openxmlformats.org/officeDocument/2006/relationships/hyperlink" Target="http://ec.europa.eu/clima/policies/ets/monitoring/index_en.htm" TargetMode="External"/><Relationship Id="rId5" Type="http://schemas.openxmlformats.org/officeDocument/2006/relationships/printerSettings" Target="../printerSettings/printerSettings1.bin"/><Relationship Id="rId4" Type="http://schemas.openxmlformats.org/officeDocument/2006/relationships/hyperlink" Target="https://climate.ec.europa.eu/eu-action/carbon-markets/eu-emissions-trading-system-eu-ets/monitoring-reporting-and-verification_en"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eur-lex.europa.eu/legal-content/EN/TXT/PDF/?uri=OJ:L_202500772" TargetMode="External"/><Relationship Id="rId13" Type="http://schemas.openxmlformats.org/officeDocument/2006/relationships/hyperlink" Target="https://climate.ec.europa.eu/eu-action/carbon-markets/eu-emissions-trading-system-eu-ets/free-allocation/about-free-allocation_en" TargetMode="External"/><Relationship Id="rId3" Type="http://schemas.openxmlformats.org/officeDocument/2006/relationships/hyperlink" Target="http://eur-lex.europa.eu/en/index.htm" TargetMode="External"/><Relationship Id="rId7" Type="http://schemas.openxmlformats.org/officeDocument/2006/relationships/hyperlink" Target="https://eur-lex.europa.eu/legal-content/EN/TXT/?uri=CELEX%3A02003L0087-20240301" TargetMode="External"/><Relationship Id="rId12" Type="http://schemas.openxmlformats.org/officeDocument/2006/relationships/hyperlink" Target="https://climate.ec.europa.eu/eu-action/carbon-markets/eu-emissions-trading-system-eu-ets/monitoring-reporting-and-verification_en" TargetMode="External"/><Relationship Id="rId17" Type="http://schemas.openxmlformats.org/officeDocument/2006/relationships/printerSettings" Target="../printerSettings/printerSettings11.bin"/><Relationship Id="rId2" Type="http://schemas.openxmlformats.org/officeDocument/2006/relationships/hyperlink" Target="https://climate.ec.europa.eu/eu-action/eu-emissions-trading-system-eu-ets_en" TargetMode="External"/><Relationship Id="rId16" Type="http://schemas.openxmlformats.org/officeDocument/2006/relationships/hyperlink" Target="https://eur-lex.europa.eu/legal-content/EN/TXT/PDF/?uri=OJ:L_202500772" TargetMode="External"/><Relationship Id="rId1" Type="http://schemas.openxmlformats.org/officeDocument/2006/relationships/hyperlink" Target="https://eur-lex.europa.eu/legal-content/EN/TXT/?uri=CELEX%3A02018R2067-20250622" TargetMode="External"/><Relationship Id="rId6" Type="http://schemas.openxmlformats.org/officeDocument/2006/relationships/hyperlink" Target="https://eur-lex.europa.eu/legal-content/EN/TXT/PDF/?uri=CELEX:02019R1842-20220619" TargetMode="External"/><Relationship Id="rId11" Type="http://schemas.openxmlformats.org/officeDocument/2006/relationships/hyperlink" Target="http://eur-lex.europa.eu/en/index.htm" TargetMode="External"/><Relationship Id="rId5" Type="http://schemas.openxmlformats.org/officeDocument/2006/relationships/hyperlink" Target="https://climate.ec.europa.eu/eu-action/carbon-markets/eu-emissions-trading-system-eu-ets/free-allocation/about-free-allocation_en" TargetMode="External"/><Relationship Id="rId15" Type="http://schemas.openxmlformats.org/officeDocument/2006/relationships/hyperlink" Target="https://eur-lex.europa.eu/legal-content/EN/TXT/?uri=CELEX%3A02003L0087-20240301" TargetMode="External"/><Relationship Id="rId10" Type="http://schemas.openxmlformats.org/officeDocument/2006/relationships/hyperlink" Target="https://climate.ec.europa.eu/eu-action/eu-emissions-trading-system-eu-ets_en" TargetMode="External"/><Relationship Id="rId4" Type="http://schemas.openxmlformats.org/officeDocument/2006/relationships/hyperlink" Target="https://climate.ec.europa.eu/eu-action/carbon-markets/eu-emissions-trading-system-eu-ets/monitoring-reporting-and-verification_en" TargetMode="External"/><Relationship Id="rId9" Type="http://schemas.openxmlformats.org/officeDocument/2006/relationships/hyperlink" Target="https://eur-lex.europa.eu/legal-content/EN/TXT/?uri=CELEX%3A02018R2067-20250622" TargetMode="External"/><Relationship Id="rId14" Type="http://schemas.openxmlformats.org/officeDocument/2006/relationships/hyperlink" Target="https://eur-lex.europa.eu/legal-content/EN/TXT/PDF/?uri=CELEX:02019R1842-20220619"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78"/>
  <sheetViews>
    <sheetView topLeftCell="B1" zoomScale="114" zoomScaleNormal="114" workbookViewId="0">
      <selection activeCell="E56" sqref="E56:I56"/>
    </sheetView>
  </sheetViews>
  <sheetFormatPr defaultColWidth="9.28515625" defaultRowHeight="12.75" x14ac:dyDescent="0.2"/>
  <cols>
    <col min="1" max="2" width="3.42578125" style="50" customWidth="1"/>
    <col min="3" max="3" width="31" style="50" customWidth="1"/>
    <col min="4" max="5" width="18.7109375" style="50" customWidth="1"/>
    <col min="6" max="16384" width="9.28515625" style="50"/>
  </cols>
  <sheetData>
    <row r="1" spans="1:9" ht="25.5" customHeight="1" x14ac:dyDescent="0.2">
      <c r="A1" s="96"/>
      <c r="B1" s="529" t="str">
        <f>Translations!$B$13</f>
        <v xml:space="preserve">ДОКЛАД ЗА ПРОВЕРКА </v>
      </c>
      <c r="C1" s="530"/>
      <c r="D1" s="530"/>
      <c r="E1" s="530"/>
      <c r="F1" s="530"/>
      <c r="G1" s="530"/>
      <c r="H1" s="530"/>
      <c r="I1" s="530"/>
    </row>
    <row r="2" spans="1:9" ht="39.4" customHeight="1" x14ac:dyDescent="0.2">
      <c r="A2" s="96"/>
      <c r="B2" s="544" t="str">
        <f>Translations!$B$14</f>
        <v>За проверката на докладите на оператора за неутралност по отношение на климата съгласно Регламент за изпълнение (ЕС) 2019/1842 относно промените в равнището на дейност (ALCR)</v>
      </c>
      <c r="C2" s="545"/>
      <c r="D2" s="545"/>
      <c r="E2" s="545"/>
      <c r="F2" s="545"/>
      <c r="G2" s="545"/>
      <c r="H2" s="545"/>
      <c r="I2" s="545"/>
    </row>
    <row r="3" spans="1:9" ht="12.75" customHeight="1" thickBot="1" x14ac:dyDescent="0.25">
      <c r="A3" s="96"/>
      <c r="B3" s="516"/>
      <c r="C3" s="517"/>
      <c r="D3" s="517"/>
      <c r="E3" s="517"/>
      <c r="F3" s="517"/>
      <c r="G3" s="517"/>
      <c r="H3" s="517"/>
      <c r="I3" s="517"/>
    </row>
    <row r="4" spans="1:9" ht="19.899999999999999" customHeight="1" x14ac:dyDescent="0.2">
      <c r="A4" s="96"/>
      <c r="B4" s="531" t="str">
        <f>Translations!$B$15</f>
        <v>Преди да използвате този файл, моля, изпълнете следните стъпки:</v>
      </c>
      <c r="C4" s="532"/>
      <c r="D4" s="532"/>
      <c r="E4" s="532"/>
      <c r="F4" s="532"/>
      <c r="G4" s="532"/>
      <c r="H4" s="532"/>
      <c r="I4" s="533"/>
    </row>
    <row r="5" spans="1:9" ht="19.899999999999999" customHeight="1" x14ac:dyDescent="0.2">
      <c r="A5" s="96"/>
      <c r="B5" s="541" t="str">
        <f>Translations!$B$16</f>
        <v>(а) Прочетете внимателно "Как да използвате този файл". Това са инструкциите за попълване на този шаблон.</v>
      </c>
      <c r="C5" s="542"/>
      <c r="D5" s="542"/>
      <c r="E5" s="542"/>
      <c r="F5" s="542"/>
      <c r="G5" s="542"/>
      <c r="H5" s="542"/>
      <c r="I5" s="543"/>
    </row>
    <row r="6" spans="1:9" ht="31.15" customHeight="1" x14ac:dyDescent="0.2">
      <c r="A6" s="96"/>
      <c r="B6" s="541" t="str">
        <f>Translations!$B$17</f>
        <v>б) Посочете компетентния орган (КО), на който операторът, чийто доклад проверявате, трябва да представи проверения доклад за неутралност по отношение на климата. Следва да се отбележи, че „държава членка“ тук означава всички държави, които участват в СТЕ на ЕС, а не само държавите — членки на ЕС.</v>
      </c>
      <c r="C6" s="542"/>
      <c r="D6" s="542"/>
      <c r="E6" s="542"/>
      <c r="F6" s="542"/>
      <c r="G6" s="542"/>
      <c r="H6" s="542"/>
      <c r="I6" s="543"/>
    </row>
    <row r="7" spans="1:9" ht="30" customHeight="1" x14ac:dyDescent="0.2">
      <c r="A7" s="96"/>
      <c r="B7" s="541" t="str">
        <f>Translations!$B$18</f>
        <v>в) Проверете уеб страницата на КО или се свържете директно с КО, за да разберете дали разполагате с правилната версия на образеца. Версията на образеца (по-специално името на референтния файл) е ясно посочена в ботуша на тази страница.</v>
      </c>
      <c r="C7" s="542"/>
      <c r="D7" s="542"/>
      <c r="E7" s="542"/>
      <c r="F7" s="542"/>
      <c r="G7" s="542"/>
      <c r="H7" s="542"/>
      <c r="I7" s="543"/>
    </row>
    <row r="8" spans="1:9" ht="30" customHeight="1" thickBot="1" x14ac:dyDescent="0.25">
      <c r="A8" s="96"/>
      <c r="B8" s="534" t="str">
        <f>Translations!$B$19</f>
        <v>г) Някои държави членки може да изискват от вас да използвате алтернативна система, като например онлайн формуляр, вместо тази електронна таблица. Проверете изискванията на вашата държава членка. В този случай КО ще Ви предостави допълнителна информация.</v>
      </c>
      <c r="C8" s="535"/>
      <c r="D8" s="535"/>
      <c r="E8" s="535"/>
      <c r="F8" s="535"/>
      <c r="G8" s="535"/>
      <c r="H8" s="535"/>
      <c r="I8" s="536"/>
    </row>
    <row r="9" spans="1:9" ht="12.75" customHeight="1" x14ac:dyDescent="0.2">
      <c r="A9" s="96"/>
      <c r="B9" s="550"/>
      <c r="C9" s="512"/>
      <c r="D9" s="512"/>
      <c r="E9" s="512"/>
      <c r="F9" s="512"/>
      <c r="G9" s="512"/>
      <c r="H9" s="512"/>
      <c r="I9" s="512"/>
    </row>
    <row r="10" spans="1:9" x14ac:dyDescent="0.2">
      <c r="A10" s="96"/>
      <c r="B10" s="537" t="str">
        <f>Translations!$B$20</f>
        <v>Отидете на "Как да използвате този файл"</v>
      </c>
      <c r="C10" s="537"/>
      <c r="D10" s="537"/>
      <c r="E10" s="537"/>
      <c r="F10" s="537"/>
      <c r="G10" s="537"/>
      <c r="H10" s="537"/>
      <c r="I10" s="537"/>
    </row>
    <row r="11" spans="1:9" ht="10.5" customHeight="1" thickBot="1" x14ac:dyDescent="0.25">
      <c r="A11" s="96"/>
      <c r="B11" s="516"/>
      <c r="C11" s="517"/>
      <c r="D11" s="517"/>
      <c r="E11" s="517"/>
      <c r="F11" s="517"/>
      <c r="G11" s="517"/>
      <c r="H11" s="517"/>
      <c r="I11" s="517"/>
    </row>
    <row r="12" spans="1:9" ht="15" x14ac:dyDescent="0.2">
      <c r="A12" s="96"/>
      <c r="B12" s="82"/>
      <c r="C12" s="551" t="str">
        <f>Translations!$B$21</f>
        <v>Насоки и условия</v>
      </c>
      <c r="D12" s="551"/>
      <c r="E12" s="551"/>
      <c r="F12" s="551"/>
      <c r="G12" s="551"/>
      <c r="H12" s="551"/>
      <c r="I12" s="552"/>
    </row>
    <row r="13" spans="1:9" ht="10.5" customHeight="1" x14ac:dyDescent="0.2">
      <c r="A13" s="96"/>
      <c r="B13" s="83"/>
      <c r="C13" s="84"/>
      <c r="D13" s="84"/>
      <c r="E13" s="84"/>
      <c r="F13" s="84"/>
      <c r="G13" s="84"/>
      <c r="H13" s="84"/>
      <c r="I13" s="85"/>
    </row>
    <row r="14" spans="1:9" ht="223.15" customHeight="1" x14ac:dyDescent="0.2">
      <c r="A14" s="96"/>
      <c r="B14" s="83">
        <v>1</v>
      </c>
      <c r="C14" s="548" t="str">
        <f>Translations!$B$22</f>
        <v xml:space="preserve">В член 10а, параграф 1 от Директивата за СТЕ на ЕС, заедно с член 22б от ПБР, се предвижда, че равнището на безплатно разпределяне на квоти се намалява с 20 %, ако са изпълнени следните условия:
а) операторите на инсталации, чието ниво на емисии на парникови газове е по-високо от 80-ия процентил на нивата на емисиите за съответните продуктови показатели (през 2016/2017 г.), не са изготвили план за неутралност по отношение на климата до май 2024 г. в съответствие с член 10б, параграф 4. 
б) операторите по буква а) не са постигнали ключовите етапи и целите, изброени в плана за неутралност по отношение на климата, за периода до 31 декември 2025 г. и всеки петгодишен период след това и това е потвърдено от акредитиран проверяващ орган. 
в) компетентният орган е проверил плана за неутралност по отношение на климата и е счел, че съдържанието и форматът са в съответствие с Регламент (ЕС) 2023/2441.
С член 10б, параграф 4 на инсталациите за централно отопление в някои държави членки се предоставят допълнителни 30 % безплатно разпределение на квоти, при условие че те също така установят CNP и че се инвестира обем на инвестициите, равен на стойността на това допълнително безплатно разпределение на квоти, за значително намаляване на емисиите преди 2030 г. Прилагат се и условията по букви б) и в).
Комисията прие Регламент за изпълнение (ЕС) 2023/2441 (наричан по-нататък „Регламентът относно CNP“), в който се определят минималното съдържание и формат на CNP. 
</v>
      </c>
      <c r="D14" s="548"/>
      <c r="E14" s="548"/>
      <c r="F14" s="548"/>
      <c r="G14" s="548"/>
      <c r="H14" s="548"/>
      <c r="I14" s="549"/>
    </row>
    <row r="15" spans="1:9" ht="18" customHeight="1" x14ac:dyDescent="0.2">
      <c r="A15" s="96"/>
      <c r="B15" s="83"/>
      <c r="C15" s="507" t="str">
        <f>Translations!$B$23</f>
        <v>Консолидираната версия на директивата може да бъде изтеглена от следния линк:</v>
      </c>
      <c r="D15" s="507"/>
      <c r="E15" s="507"/>
      <c r="F15" s="507"/>
      <c r="G15" s="507"/>
      <c r="H15" s="507"/>
      <c r="I15" s="538"/>
    </row>
    <row r="16" spans="1:9" ht="16.5" customHeight="1" x14ac:dyDescent="0.2">
      <c r="A16" s="96"/>
      <c r="B16" s="83"/>
      <c r="C16" s="488" t="str">
        <f>HYPERLINK(Translations!$B$24,Translations!$B$24)</f>
        <v>https://eur-lex.europa.eu/legal-content/EN/TXT/?uri=CELEX%3A02003L0087-20240301</v>
      </c>
      <c r="D16" s="489"/>
      <c r="E16" s="489"/>
      <c r="F16" s="489"/>
      <c r="G16" s="489"/>
      <c r="H16" s="489"/>
      <c r="I16" s="490"/>
    </row>
    <row r="17" spans="1:9" ht="16.5" customHeight="1" x14ac:dyDescent="0.2">
      <c r="A17" s="96"/>
      <c r="B17" s="83"/>
      <c r="C17" s="482" t="str">
        <f>Translations!$B$25</f>
        <v>Консолидираната версия на Правилата за безплатно разпределение може да бъде изтеглена от следния линк:</v>
      </c>
      <c r="D17" s="483"/>
      <c r="E17" s="483"/>
      <c r="F17" s="483"/>
      <c r="G17" s="483"/>
      <c r="H17" s="483"/>
      <c r="I17" s="484"/>
    </row>
    <row r="18" spans="1:9" s="70" customFormat="1" ht="16.5" customHeight="1" x14ac:dyDescent="0.2">
      <c r="A18" s="203"/>
      <c r="B18" s="227"/>
      <c r="C18" s="493" t="str">
        <f>Translations!$B$26</f>
        <v>https://eur-lex.europa.eu/legal-content/EN/TXT/?uri=CELEX%3A02019R0331-20240101</v>
      </c>
      <c r="D18" s="557"/>
      <c r="E18" s="557"/>
      <c r="F18" s="557"/>
      <c r="G18" s="557"/>
      <c r="H18" s="557"/>
      <c r="I18" s="558"/>
    </row>
    <row r="19" spans="1:9" ht="9" customHeight="1" x14ac:dyDescent="0.2">
      <c r="A19" s="96"/>
      <c r="B19" s="83"/>
      <c r="C19" s="156"/>
      <c r="D19" s="86"/>
      <c r="E19" s="84"/>
      <c r="F19" s="84"/>
      <c r="G19" s="84"/>
      <c r="H19" s="84"/>
      <c r="I19" s="85"/>
    </row>
    <row r="20" spans="1:9" ht="76.150000000000006" customHeight="1" x14ac:dyDescent="0.2">
      <c r="A20" s="96"/>
      <c r="B20" s="83">
        <v>2</v>
      </c>
      <c r="C20" s="507" t="str">
        <f>Translations!$B$27</f>
        <v xml:space="preserve">В член 3б от Регламент за изпълнение (ЕС) 2019/1842, последно изменен с Регламент за изпълнение (ЕС) 2025/772 (наричан по-нататък „Регламентът за ALC“), от операторите на инсталации, които са представили план за неутралност по отношение на климата, се изисква да изготвят доклад за неутралността по отношение на климата (CNR). Регламентът определя минималното съдържание и формат на CNR. Регламентът за коригиране на годишните данни за равнището на дейност беше изменен през 2024 г. Консолидираната версия на ALCR и изменението на регламента могат да бъдат изтеглени от следните две връзки: </v>
      </c>
      <c r="D20" s="514"/>
      <c r="E20" s="514"/>
      <c r="F20" s="514"/>
      <c r="G20" s="514"/>
      <c r="H20" s="514"/>
      <c r="I20" s="522"/>
    </row>
    <row r="21" spans="1:9" s="70" customFormat="1" ht="18.75" customHeight="1" x14ac:dyDescent="0.2">
      <c r="A21" s="203"/>
      <c r="B21" s="227"/>
      <c r="C21" s="493" t="str">
        <f>HYPERLINK(Translations!$B$28,Translations!$B$28)</f>
        <v>https://eur-lex.europa.eu/legal-content/EN/TXT/PDF/?uri=CELEX:02019R1842-20220619</v>
      </c>
      <c r="D21" s="483"/>
      <c r="E21" s="483"/>
      <c r="F21" s="483"/>
      <c r="G21" s="483"/>
      <c r="H21" s="483"/>
      <c r="I21" s="484"/>
    </row>
    <row r="22" spans="1:9" s="70" customFormat="1" ht="16.899999999999999" customHeight="1" x14ac:dyDescent="0.2">
      <c r="A22" s="203"/>
      <c r="B22" s="227"/>
      <c r="C22" s="493" t="str">
        <f>HYPERLINK(Translations!$B$29,Translations!$B$29)</f>
        <v>https://eur-lex.europa.eu/legal-content/EN/TXT/PDF/?uri=OJ:L_202500772</v>
      </c>
      <c r="D22" s="483"/>
      <c r="E22" s="483"/>
      <c r="F22" s="483"/>
      <c r="G22" s="483"/>
      <c r="H22" s="483"/>
      <c r="I22" s="484"/>
    </row>
    <row r="23" spans="1:9" ht="10.5" customHeight="1" x14ac:dyDescent="0.2">
      <c r="A23" s="96"/>
      <c r="B23" s="83"/>
      <c r="C23" s="156"/>
      <c r="D23" s="86"/>
      <c r="E23" s="84"/>
      <c r="F23" s="84"/>
      <c r="G23" s="84"/>
      <c r="H23" s="84"/>
      <c r="I23" s="85"/>
    </row>
    <row r="24" spans="1:9" ht="44.65" customHeight="1" x14ac:dyDescent="0.2">
      <c r="A24" s="96"/>
      <c r="B24" s="83">
        <v>3</v>
      </c>
      <c r="C24" s="563" t="str">
        <f>Translations!$B$30</f>
        <v xml:space="preserve">Директивата и член 22б от ПБР изискват постигането на ключовите етапи и целите да бъде проверявано от акредитиран проверяващ орган.  В Регламента за акредитацията и проверката (AVR) се определят допълнителни изисквания за проверката на докладите за неутралност по отношение на климата и за постигането на ключовите етапи и целите. </v>
      </c>
      <c r="D24" s="563"/>
      <c r="E24" s="563"/>
      <c r="F24" s="563"/>
      <c r="G24" s="563"/>
      <c r="H24" s="563"/>
      <c r="I24" s="564"/>
    </row>
    <row r="25" spans="1:9" ht="17.649999999999999" customHeight="1" x14ac:dyDescent="0.2">
      <c r="A25" s="96"/>
      <c r="B25" s="83"/>
      <c r="C25" s="483" t="str">
        <f>Translations!$B$31</f>
        <v xml:space="preserve">Текстът на консолидираната версия на AVR, включително измененията, може да бъде изтеглен от следната връзка: </v>
      </c>
      <c r="D25" s="539"/>
      <c r="E25" s="539"/>
      <c r="F25" s="539"/>
      <c r="G25" s="539"/>
      <c r="H25" s="539"/>
      <c r="I25" s="540"/>
    </row>
    <row r="26" spans="1:9" s="70" customFormat="1" ht="16.5" customHeight="1" x14ac:dyDescent="0.2">
      <c r="A26" s="203"/>
      <c r="B26" s="227"/>
      <c r="C26" s="493" t="str">
        <f>HYPERLINK(Translations!$B$32,Translations!$B$32)</f>
        <v>https://eur-lex.europa.eu/legal-content/EN/TXT/?uri=CELEX%3A02018R2067-20250622</v>
      </c>
      <c r="D26" s="483"/>
      <c r="E26" s="483"/>
      <c r="F26" s="483"/>
      <c r="G26" s="483"/>
      <c r="H26" s="483"/>
      <c r="I26" s="484"/>
    </row>
    <row r="27" spans="1:9" ht="10.5" customHeight="1" x14ac:dyDescent="0.2">
      <c r="A27" s="96"/>
      <c r="B27" s="83"/>
      <c r="C27" s="156"/>
      <c r="D27" s="156"/>
      <c r="E27" s="84"/>
      <c r="F27" s="84"/>
      <c r="G27" s="84"/>
      <c r="H27" s="84"/>
      <c r="I27" s="85"/>
    </row>
    <row r="28" spans="1:9" ht="30" customHeight="1" x14ac:dyDescent="0.2">
      <c r="A28" s="96"/>
      <c r="B28" s="83">
        <v>4</v>
      </c>
      <c r="C28" s="483" t="str">
        <f>Translations!$B$33</f>
        <v>В член 6 от AVR се посочва целта на проверката, за да се гарантира надеждността на информацията и данните, представени в докладите, свързани със СТЕ на ЕС:</v>
      </c>
      <c r="D28" s="483"/>
      <c r="E28" s="483"/>
      <c r="F28" s="483"/>
      <c r="G28" s="483"/>
      <c r="H28" s="483"/>
      <c r="I28" s="484"/>
    </row>
    <row r="29" spans="1:9" ht="78.75" customHeight="1" x14ac:dyDescent="0.2">
      <c r="A29" s="96"/>
      <c r="B29" s="83"/>
      <c r="C29" s="491" t="str">
        <f>Translations!$B$34</f>
        <v xml:space="preserve">„Провереният доклад за емисиите, докладът с базови данни, докладът с данни за нов участник, годишният доклад за равнището на дейност или докладът за неутралност по отношение на климата са надеждни за ползвателите. Представлява достоверно това, което претендира да представлява или може основателно да се очаква да представлява. 
Процесът на проверка на доклада на оператор или оператор на въздухоплавателно средство е ефективен и надежден инструмент в подкрепа на процедурите за осигуряване и контрол на качеството, предоставящ информация, въз основа на която оператор или оператор на въздухоплавателно средство може да предприеме действия за подобряване на резултатите от мониторинга и докладването на емисиите или данните, свързани с безплатното разпределяне на квоти.“
</v>
      </c>
      <c r="D29" s="491"/>
      <c r="E29" s="491"/>
      <c r="F29" s="491"/>
      <c r="G29" s="491"/>
      <c r="H29" s="491"/>
      <c r="I29" s="492"/>
    </row>
    <row r="30" spans="1:9" ht="10.5" customHeight="1" x14ac:dyDescent="0.2">
      <c r="A30" s="96"/>
      <c r="B30" s="83"/>
      <c r="C30" s="546"/>
      <c r="D30" s="546"/>
      <c r="E30" s="546"/>
      <c r="F30" s="546"/>
      <c r="G30" s="546"/>
      <c r="H30" s="546"/>
      <c r="I30" s="547"/>
    </row>
    <row r="31" spans="1:9" ht="42" customHeight="1" x14ac:dyDescent="0.2">
      <c r="A31" s="96"/>
      <c r="B31" s="83">
        <v>5</v>
      </c>
      <c r="C31" s="483" t="str">
        <f>Translations!$B$35</f>
        <v>Освен това, в съответствие с приложение V към Директива 2003/87/ЕО и AVR във вида, в който са актуализирани, проверяващият орган следва да прилага основан на риска подход с цел постигане на верификационно становище, предоставящо разумна увереност, че докладът с данни не съдържа съществени неточности и че докладът може да бъде проверен като задоволителен.</v>
      </c>
      <c r="D31" s="483"/>
      <c r="E31" s="483"/>
      <c r="F31" s="483"/>
      <c r="G31" s="483"/>
      <c r="H31" s="483"/>
      <c r="I31" s="484"/>
    </row>
    <row r="32" spans="1:9" ht="10.5" customHeight="1" x14ac:dyDescent="0.2">
      <c r="A32" s="96"/>
      <c r="B32" s="83"/>
      <c r="C32" s="156"/>
      <c r="D32" s="156"/>
      <c r="E32" s="156"/>
      <c r="F32" s="156"/>
      <c r="G32" s="156"/>
      <c r="H32" s="156"/>
      <c r="I32" s="155"/>
    </row>
    <row r="33" spans="1:9" ht="27.75" customHeight="1" x14ac:dyDescent="0.2">
      <c r="A33" s="96"/>
      <c r="B33" s="83">
        <v>6</v>
      </c>
      <c r="C33" s="483" t="str">
        <f>Translations!$B$36</f>
        <v>В член 27, параграф 1 от актуализирания AVR се посочва, че заключенията относно проверката на доклада на оператора за неутралност по отношение на климата и становището от проверката се представят в доклад от проверката:</v>
      </c>
      <c r="D33" s="483"/>
      <c r="E33" s="483"/>
      <c r="F33" s="483"/>
      <c r="G33" s="483"/>
      <c r="H33" s="483"/>
      <c r="I33" s="484"/>
    </row>
    <row r="34" spans="1:9" ht="27" customHeight="1" x14ac:dyDescent="0.2">
      <c r="A34" s="96"/>
      <c r="B34" s="83"/>
      <c r="C34" s="491" t="str">
        <f>Translations!$B$37</f>
        <v>Въз основа на информацията, събрана по време на проверката, проверяващият орган издава доклад от проверката на оператора относно доклада за неутралност по отношение на климата, който е бил предмет на тази проверка.</v>
      </c>
      <c r="D34" s="491"/>
      <c r="E34" s="491"/>
      <c r="F34" s="491"/>
      <c r="G34" s="491"/>
      <c r="H34" s="491"/>
      <c r="I34" s="492"/>
    </row>
    <row r="35" spans="1:9" ht="10.5" customHeight="1" x14ac:dyDescent="0.2">
      <c r="A35" s="96"/>
      <c r="B35" s="83"/>
      <c r="C35" s="156"/>
      <c r="D35" s="156"/>
      <c r="E35" s="156"/>
      <c r="F35" s="156"/>
      <c r="G35" s="156"/>
      <c r="H35" s="156"/>
      <c r="I35" s="155"/>
    </row>
    <row r="36" spans="1:9" x14ac:dyDescent="0.2">
      <c r="A36" s="96"/>
      <c r="B36" s="83">
        <v>7</v>
      </c>
      <c r="C36" s="483" t="str">
        <f>Translations!$B$38</f>
        <v>В член 27, параграф 2 от AVR се изисква:</v>
      </c>
      <c r="D36" s="483"/>
      <c r="E36" s="483"/>
      <c r="F36" s="483"/>
      <c r="G36" s="483"/>
      <c r="H36" s="483"/>
      <c r="I36" s="484"/>
    </row>
    <row r="37" spans="1:9" ht="28.5" customHeight="1" x14ac:dyDescent="0.2">
      <c r="A37" s="96"/>
      <c r="B37" s="83"/>
      <c r="C37" s="491" t="str">
        <f>Translations!$B$39</f>
        <v>Операторът представя доклада от проверката на компетентния орган заедно с доклада на оператора за неутралност по отношение на климата.</v>
      </c>
      <c r="D37" s="491"/>
      <c r="E37" s="491"/>
      <c r="F37" s="491"/>
      <c r="G37" s="491"/>
      <c r="H37" s="491"/>
      <c r="I37" s="492"/>
    </row>
    <row r="38" spans="1:9" ht="10.5" customHeight="1" x14ac:dyDescent="0.2">
      <c r="A38" s="96"/>
      <c r="B38" s="83"/>
      <c r="C38" s="156"/>
      <c r="D38" s="156"/>
      <c r="E38" s="156"/>
      <c r="F38" s="156"/>
      <c r="G38" s="156"/>
      <c r="H38" s="156"/>
      <c r="I38" s="155"/>
    </row>
    <row r="39" spans="1:9" ht="68.25" customHeight="1" x14ac:dyDescent="0.2">
      <c r="A39" s="96"/>
      <c r="B39" s="83">
        <v>8</v>
      </c>
      <c r="C39" s="483" t="str">
        <f>Translations!$B$40</f>
        <v>Настоящото досие представлява образецът на доклада от проверката, разработен от Комисията като част от поредица от документи с насоки и електронни образци в подкрепа на хармонизирано тълкуване на AVR в целия ЕС, както е актуализирано, ПБР и ALCR. Образецът има за цел да осигури стандартизиран, хармонизиран и последователен начин за докладване относно проверката на годишния доклад за равнището на дейност на оператора. Настоящият образец на доклад от проверката представя становищата на службите на Комисията към момента на публикуването му.</v>
      </c>
      <c r="D39" s="483"/>
      <c r="E39" s="483"/>
      <c r="F39" s="483"/>
      <c r="G39" s="483"/>
      <c r="H39" s="483"/>
      <c r="I39" s="484"/>
    </row>
    <row r="40" spans="1:9" ht="71.650000000000006" customHeight="1" x14ac:dyDescent="0.2">
      <c r="A40" s="96"/>
      <c r="B40" s="83"/>
      <c r="C40" s="485" t="str">
        <f>Translations!$B$41</f>
        <v>Това е окончателната версия на образеца на доклада за проверка на неутралността по отношение на климата от февруари 2026 г.</v>
      </c>
      <c r="D40" s="486"/>
      <c r="E40" s="486"/>
      <c r="F40" s="486"/>
      <c r="G40" s="486"/>
      <c r="H40" s="486"/>
      <c r="I40" s="487"/>
    </row>
    <row r="41" spans="1:9" ht="10.5" customHeight="1" x14ac:dyDescent="0.2">
      <c r="A41" s="96"/>
      <c r="B41" s="83"/>
      <c r="C41" s="156"/>
      <c r="D41" s="156"/>
      <c r="E41" s="156"/>
      <c r="F41" s="156"/>
      <c r="G41" s="156"/>
      <c r="H41" s="156"/>
      <c r="I41" s="155"/>
    </row>
    <row r="42" spans="1:9" ht="39" customHeight="1" x14ac:dyDescent="0.2">
      <c r="A42" s="96"/>
      <c r="B42" s="83">
        <v>9</v>
      </c>
      <c r="C42" s="483" t="str">
        <f>Translations!$B$42</f>
        <v>Образецът на доклада от проверката на CNR е изготвен така, че да отговаря на изискванията на член 27 от AVR, на хармонизираните стандарти, посочени в член 4 от AVR (EN ISO 14065), и на специфичните изисквания за проверяващите органи, основани на финансова увереност. Тя се основава на тези изисквания и признати най-добри практики.</v>
      </c>
      <c r="D42" s="483"/>
      <c r="E42" s="483"/>
      <c r="F42" s="483"/>
      <c r="G42" s="483"/>
      <c r="H42" s="483"/>
      <c r="I42" s="484"/>
    </row>
    <row r="43" spans="1:9" ht="10.5" customHeight="1" x14ac:dyDescent="0.2">
      <c r="A43" s="96"/>
      <c r="B43" s="83"/>
      <c r="C43" s="156"/>
      <c r="D43" s="156"/>
      <c r="E43" s="156"/>
      <c r="F43" s="156"/>
      <c r="G43" s="156"/>
      <c r="H43" s="156"/>
      <c r="I43" s="155"/>
    </row>
    <row r="44" spans="1:9" ht="38.25" customHeight="1" x14ac:dyDescent="0.2">
      <c r="A44" s="96"/>
      <c r="B44" s="83">
        <v>10</v>
      </c>
      <c r="C44" s="483" t="str">
        <f>Translations!$B$43</f>
        <v>Насоки относно съдържанието на този образец на доклад от проверка на CNR са дадени в рамките на образеца и в GD11 относно плановете за неутралност по отношение на климата. Моля, консултирайте се с насоките в този образец, когато попълвате образеца на доклада от проверката.</v>
      </c>
      <c r="D44" s="483"/>
      <c r="E44" s="483"/>
      <c r="F44" s="483"/>
      <c r="G44" s="483"/>
      <c r="H44" s="483"/>
      <c r="I44" s="484"/>
    </row>
    <row r="45" spans="1:9" ht="10.5" customHeight="1" x14ac:dyDescent="0.2">
      <c r="A45" s="96"/>
      <c r="B45" s="83"/>
      <c r="C45" s="483"/>
      <c r="D45" s="483"/>
      <c r="E45" s="483"/>
      <c r="F45" s="483"/>
      <c r="G45" s="483"/>
      <c r="H45" s="483"/>
      <c r="I45" s="484"/>
    </row>
    <row r="46" spans="1:9" ht="27" customHeight="1" x14ac:dyDescent="0.2">
      <c r="A46" s="96"/>
      <c r="B46" s="83">
        <v>11</v>
      </c>
      <c r="C46" s="483" t="str">
        <f>Translations!$B$44</f>
        <v>Всички документи с насоки и образци, разработени от службите на Комисията относно ПБР и ALCR, могат да бъдат намерени в долната част на следната страница:</v>
      </c>
      <c r="D46" s="483"/>
      <c r="E46" s="483"/>
      <c r="F46" s="483"/>
      <c r="G46" s="483"/>
      <c r="H46" s="483"/>
      <c r="I46" s="484"/>
    </row>
    <row r="47" spans="1:9" ht="30" customHeight="1" x14ac:dyDescent="0.2">
      <c r="A47" s="96"/>
      <c r="B47" s="83"/>
      <c r="C47" s="488" t="str">
        <f>HYPERLINK(Translations!$B$45,Translations!$B$45)</f>
        <v>https://climate.ec.europa.eu/eu-action/carbon-markets/eu-emissions-trading-system-eu-ets/free-allocation/about-free-allocation_en</v>
      </c>
      <c r="D47" s="489"/>
      <c r="E47" s="489"/>
      <c r="F47" s="489"/>
      <c r="G47" s="489"/>
      <c r="H47" s="489"/>
      <c r="I47" s="490"/>
    </row>
    <row r="48" spans="1:9" ht="10.5" customHeight="1" x14ac:dyDescent="0.2">
      <c r="A48" s="96"/>
      <c r="B48" s="83"/>
      <c r="C48" s="483"/>
      <c r="D48" s="483"/>
      <c r="E48" s="483"/>
      <c r="F48" s="483"/>
      <c r="G48" s="483"/>
      <c r="H48" s="483"/>
      <c r="I48" s="484"/>
    </row>
    <row r="49" spans="1:9" ht="25.9" customHeight="1" x14ac:dyDescent="0.2">
      <c r="A49" s="96"/>
      <c r="B49" s="83">
        <v>12</v>
      </c>
      <c r="C49" s="483" t="str">
        <f>Translations!$B$46</f>
        <v>Всички документи с насоки и образци, разработени от службите на Комисията относно AVR, могат да бъдат намерени в долната част на следната страница:</v>
      </c>
      <c r="D49" s="483"/>
      <c r="E49" s="483"/>
      <c r="F49" s="483"/>
      <c r="G49" s="483"/>
      <c r="H49" s="483"/>
      <c r="I49" s="484"/>
    </row>
    <row r="50" spans="1:9" ht="31.5" customHeight="1" thickBot="1" x14ac:dyDescent="0.25">
      <c r="A50" s="96"/>
      <c r="B50" s="83"/>
      <c r="C50" s="488" t="str">
        <f>HYPERLINK(Translations!$B$47,Translations!$B$47)</f>
        <v>https://climate.ec.europa.eu/eu-action/carbon-markets/eu-emissions-trading-system-eu-ets/monitoring-reporting-and-verification_en</v>
      </c>
      <c r="D50" s="489"/>
      <c r="E50" s="489"/>
      <c r="F50" s="489"/>
      <c r="G50" s="489"/>
      <c r="H50" s="489"/>
      <c r="I50" s="490"/>
    </row>
    <row r="51" spans="1:9" ht="15.75" customHeight="1" x14ac:dyDescent="0.2">
      <c r="A51" s="96"/>
      <c r="B51" s="511"/>
      <c r="C51" s="512"/>
      <c r="D51" s="512"/>
      <c r="E51" s="512"/>
      <c r="F51" s="512"/>
      <c r="G51" s="512"/>
      <c r="H51" s="512"/>
      <c r="I51" s="512"/>
    </row>
    <row r="52" spans="1:9" ht="26.25" customHeight="1" x14ac:dyDescent="0.2">
      <c r="A52" s="96"/>
      <c r="B52" s="513" t="str">
        <f>Translations!$B$48</f>
        <v>Източници на информация</v>
      </c>
      <c r="C52" s="514"/>
      <c r="D52" s="514"/>
      <c r="E52" s="514"/>
      <c r="F52" s="514"/>
      <c r="G52" s="514"/>
      <c r="H52" s="514"/>
      <c r="I52" s="514"/>
    </row>
    <row r="53" spans="1:9" ht="18.75" customHeight="1" thickBot="1" x14ac:dyDescent="0.25">
      <c r="A53" s="96"/>
      <c r="B53" s="515" t="str">
        <f>Translations!$B$49</f>
        <v>Уебсайтове на ЕС:</v>
      </c>
      <c r="C53" s="514"/>
      <c r="D53" s="514"/>
      <c r="E53" s="514"/>
      <c r="F53" s="514"/>
      <c r="G53" s="514"/>
      <c r="H53" s="514"/>
      <c r="I53" s="514"/>
    </row>
    <row r="54" spans="1:9" ht="18.75" customHeight="1" x14ac:dyDescent="0.2">
      <c r="A54" s="96"/>
      <c r="B54" s="87" t="s">
        <v>88</v>
      </c>
      <c r="C54" s="506" t="str">
        <f>Translations!$B$50</f>
        <v>Законодателство на ЕС:</v>
      </c>
      <c r="D54" s="506"/>
      <c r="E54" s="559" t="str">
        <f>HYPERLINK(Translations!$B$51,Translations!$B$51)</f>
        <v>http://eur-lex.europa.eu/en/index.htm</v>
      </c>
      <c r="F54" s="512"/>
      <c r="G54" s="512"/>
      <c r="H54" s="512"/>
      <c r="I54" s="560"/>
    </row>
    <row r="55" spans="1:9" ht="30.75" customHeight="1" x14ac:dyDescent="0.2">
      <c r="A55" s="96"/>
      <c r="B55" s="88" t="s">
        <v>88</v>
      </c>
      <c r="C55" s="507" t="str">
        <f>Translations!$B$52</f>
        <v>Обща схема на ЕС за търговия с емисии:</v>
      </c>
      <c r="D55" s="508"/>
      <c r="E55" s="561" t="str">
        <f>HYPERLINK(Translations!$B$53,Translations!$B$53)</f>
        <v>https://climate.ec.europa.eu/eu-action/eu-emissions-trading-system-eu-ets_en</v>
      </c>
      <c r="F55" s="514"/>
      <c r="G55" s="514"/>
      <c r="H55" s="514"/>
      <c r="I55" s="522"/>
    </row>
    <row r="56" spans="1:9" ht="52.9" customHeight="1" thickBot="1" x14ac:dyDescent="0.25">
      <c r="A56" s="96"/>
      <c r="B56" s="89" t="s">
        <v>88</v>
      </c>
      <c r="C56" s="509" t="str">
        <f>Translations!$B$54</f>
        <v xml:space="preserve">Мониторинг и докладване в рамките на СТЕ на ЕС: 
    </v>
      </c>
      <c r="D56" s="510"/>
      <c r="E56" s="562" t="str">
        <f>HYPERLINK(Translations!$B$47,Translations!$B$47)</f>
        <v>https://climate.ec.europa.eu/eu-action/carbon-markets/eu-emissions-trading-system-eu-ets/monitoring-reporting-and-verification_en</v>
      </c>
      <c r="F56" s="517"/>
      <c r="G56" s="517"/>
      <c r="H56" s="517"/>
      <c r="I56" s="526"/>
    </row>
    <row r="57" spans="1:9" ht="18.75" customHeight="1" thickBot="1" x14ac:dyDescent="0.25">
      <c r="A57" s="96"/>
      <c r="B57" s="515" t="str">
        <f>Translations!$B$55</f>
        <v>Други уебсайтове:</v>
      </c>
      <c r="C57" s="514"/>
      <c r="D57" s="514"/>
      <c r="E57" s="514"/>
      <c r="F57" s="514"/>
      <c r="G57" s="514"/>
      <c r="H57" s="514"/>
      <c r="I57" s="514"/>
    </row>
    <row r="58" spans="1:9" ht="18.75" customHeight="1" x14ac:dyDescent="0.2">
      <c r="A58" s="96"/>
      <c r="B58" s="90" t="s">
        <v>88</v>
      </c>
      <c r="C58" s="555" t="s">
        <v>569</v>
      </c>
      <c r="D58" s="555"/>
      <c r="E58" s="555"/>
      <c r="F58" s="555"/>
      <c r="G58" s="555"/>
      <c r="H58" s="555"/>
      <c r="I58" s="556"/>
    </row>
    <row r="59" spans="1:9" ht="18.75" customHeight="1" x14ac:dyDescent="0.2">
      <c r="A59" s="96"/>
      <c r="B59" s="91" t="s">
        <v>88</v>
      </c>
      <c r="C59" s="553" t="s">
        <v>88</v>
      </c>
      <c r="D59" s="553"/>
      <c r="E59" s="553"/>
      <c r="F59" s="553"/>
      <c r="G59" s="553"/>
      <c r="H59" s="553"/>
      <c r="I59" s="554"/>
    </row>
    <row r="60" spans="1:9" ht="18.75" customHeight="1" thickBot="1" x14ac:dyDescent="0.25">
      <c r="A60" s="96"/>
      <c r="B60" s="92" t="s">
        <v>88</v>
      </c>
      <c r="C60" s="527" t="s">
        <v>88</v>
      </c>
      <c r="D60" s="527"/>
      <c r="E60" s="527"/>
      <c r="F60" s="527"/>
      <c r="G60" s="527"/>
      <c r="H60" s="527"/>
      <c r="I60" s="528"/>
    </row>
    <row r="61" spans="1:9" ht="18.75" customHeight="1" thickBot="1" x14ac:dyDescent="0.25">
      <c r="A61" s="96"/>
      <c r="B61" s="516" t="str">
        <f>Translations!$B$59</f>
        <v>Бюро за помощ:</v>
      </c>
      <c r="C61" s="517"/>
      <c r="D61" s="517"/>
      <c r="E61" s="517"/>
      <c r="F61" s="517"/>
      <c r="G61" s="517"/>
      <c r="H61" s="517"/>
      <c r="I61" s="517"/>
    </row>
    <row r="62" spans="1:9" ht="18.75" customHeight="1" thickBot="1" x14ac:dyDescent="0.25">
      <c r="A62" s="96"/>
      <c r="B62" s="90" t="s">
        <v>88</v>
      </c>
      <c r="C62" s="480" t="str">
        <f>Translations!$B$60</f>
        <v>&lt;Линк към бюрото за помощ, който трябва да бъде предоставен от държавата членка, ако е приложимо&gt;</v>
      </c>
      <c r="D62" s="480"/>
      <c r="E62" s="480"/>
      <c r="F62" s="480"/>
      <c r="G62" s="480"/>
      <c r="H62" s="480"/>
      <c r="I62" s="481"/>
    </row>
    <row r="63" spans="1:9" x14ac:dyDescent="0.2">
      <c r="A63" s="96"/>
      <c r="B63" s="511"/>
      <c r="C63" s="512"/>
      <c r="D63" s="512"/>
      <c r="E63" s="512"/>
      <c r="F63" s="512"/>
      <c r="G63" s="512"/>
      <c r="H63" s="512"/>
      <c r="I63" s="512"/>
    </row>
    <row r="64" spans="1:9" ht="18.75" customHeight="1" thickBot="1" x14ac:dyDescent="0.25">
      <c r="A64" s="96"/>
      <c r="B64" s="516" t="str">
        <f>Translations!$B$61</f>
        <v>Специфичните за всяка държава членка насоки са изброени тук:</v>
      </c>
      <c r="C64" s="517"/>
      <c r="D64" s="517"/>
      <c r="E64" s="517"/>
      <c r="F64" s="517"/>
      <c r="G64" s="517"/>
      <c r="H64" s="517"/>
      <c r="I64" s="517"/>
    </row>
    <row r="65" spans="1:9" ht="12.75" customHeight="1" x14ac:dyDescent="0.2">
      <c r="A65" s="96"/>
      <c r="B65" s="503"/>
      <c r="C65" s="504"/>
      <c r="D65" s="504"/>
      <c r="E65" s="504"/>
      <c r="F65" s="504"/>
      <c r="G65" s="504"/>
      <c r="H65" s="504"/>
      <c r="I65" s="505"/>
    </row>
    <row r="66" spans="1:9" ht="12.75" customHeight="1" x14ac:dyDescent="0.2">
      <c r="A66" s="96"/>
      <c r="B66" s="521"/>
      <c r="C66" s="514"/>
      <c r="D66" s="514"/>
      <c r="E66" s="514"/>
      <c r="F66" s="514"/>
      <c r="G66" s="514"/>
      <c r="H66" s="514"/>
      <c r="I66" s="522"/>
    </row>
    <row r="67" spans="1:9" ht="12.75" customHeight="1" x14ac:dyDescent="0.2">
      <c r="A67" s="96"/>
      <c r="B67" s="521"/>
      <c r="C67" s="514"/>
      <c r="D67" s="514"/>
      <c r="E67" s="514"/>
      <c r="F67" s="514"/>
      <c r="G67" s="514"/>
      <c r="H67" s="514"/>
      <c r="I67" s="522"/>
    </row>
    <row r="68" spans="1:9" ht="12.75" customHeight="1" x14ac:dyDescent="0.2">
      <c r="A68" s="96"/>
      <c r="B68" s="521"/>
      <c r="C68" s="514"/>
      <c r="D68" s="514"/>
      <c r="E68" s="514"/>
      <c r="F68" s="514"/>
      <c r="G68" s="514"/>
      <c r="H68" s="514"/>
      <c r="I68" s="522"/>
    </row>
    <row r="69" spans="1:9" ht="12.75" customHeight="1" x14ac:dyDescent="0.2">
      <c r="A69" s="96"/>
      <c r="B69" s="521"/>
      <c r="C69" s="514"/>
      <c r="D69" s="514"/>
      <c r="E69" s="514"/>
      <c r="F69" s="514"/>
      <c r="G69" s="514"/>
      <c r="H69" s="514"/>
      <c r="I69" s="522"/>
    </row>
    <row r="70" spans="1:9" ht="12.75" customHeight="1" x14ac:dyDescent="0.2">
      <c r="A70" s="96"/>
      <c r="B70" s="521"/>
      <c r="C70" s="514"/>
      <c r="D70" s="514"/>
      <c r="E70" s="514"/>
      <c r="F70" s="514"/>
      <c r="G70" s="514"/>
      <c r="H70" s="514"/>
      <c r="I70" s="522"/>
    </row>
    <row r="71" spans="1:9" ht="12.75" customHeight="1" x14ac:dyDescent="0.2">
      <c r="A71" s="96"/>
      <c r="B71" s="521"/>
      <c r="C71" s="514"/>
      <c r="D71" s="514"/>
      <c r="E71" s="514"/>
      <c r="F71" s="514"/>
      <c r="G71" s="514"/>
      <c r="H71" s="514"/>
      <c r="I71" s="522"/>
    </row>
    <row r="72" spans="1:9" ht="12.75" customHeight="1" x14ac:dyDescent="0.2">
      <c r="A72" s="96"/>
      <c r="B72" s="521"/>
      <c r="C72" s="514"/>
      <c r="D72" s="514"/>
      <c r="E72" s="514"/>
      <c r="F72" s="514"/>
      <c r="G72" s="514"/>
      <c r="H72" s="514"/>
      <c r="I72" s="522"/>
    </row>
    <row r="73" spans="1:9" ht="12.75" customHeight="1" x14ac:dyDescent="0.2">
      <c r="A73" s="96"/>
      <c r="B73" s="521"/>
      <c r="C73" s="514"/>
      <c r="D73" s="514"/>
      <c r="E73" s="514"/>
      <c r="F73" s="514"/>
      <c r="G73" s="514"/>
      <c r="H73" s="514"/>
      <c r="I73" s="522"/>
    </row>
    <row r="74" spans="1:9" ht="12.75" customHeight="1" thickBot="1" x14ac:dyDescent="0.25">
      <c r="A74" s="96"/>
      <c r="B74" s="525"/>
      <c r="C74" s="517"/>
      <c r="D74" s="517"/>
      <c r="E74" s="517"/>
      <c r="F74" s="517"/>
      <c r="G74" s="517"/>
      <c r="H74" s="517"/>
      <c r="I74" s="526"/>
    </row>
    <row r="75" spans="1:9" ht="13.5" thickBot="1" x14ac:dyDescent="0.25">
      <c r="A75" s="96"/>
      <c r="B75" s="523"/>
      <c r="C75" s="524"/>
      <c r="D75" s="524"/>
      <c r="E75" s="524"/>
      <c r="F75" s="524"/>
      <c r="G75" s="524"/>
      <c r="H75" s="524"/>
      <c r="I75" s="524"/>
    </row>
    <row r="76" spans="1:9" customFormat="1" x14ac:dyDescent="0.2">
      <c r="A76" s="97"/>
      <c r="B76" s="518" t="str">
        <f>Translations!$B$62</f>
        <v>Езикова версия:</v>
      </c>
      <c r="C76" s="519"/>
      <c r="D76" s="519"/>
      <c r="E76" s="520"/>
      <c r="F76" s="497" t="str">
        <f>VersionDocumentation!$B$5</f>
        <v>Bulgarian</v>
      </c>
      <c r="G76" s="498"/>
      <c r="H76" s="498"/>
      <c r="I76" s="499"/>
    </row>
    <row r="77" spans="1:9" customFormat="1" ht="13.5" thickBot="1" x14ac:dyDescent="0.25">
      <c r="A77" s="97"/>
      <c r="B77" s="494" t="str">
        <f>Translations!$B$63</f>
        <v>Референтно име на файла:</v>
      </c>
      <c r="C77" s="495"/>
      <c r="D77" s="495"/>
      <c r="E77" s="496"/>
      <c r="F77" s="500" t="str">
        <f>VersionDocumentation!$C$3</f>
        <v>VR P4 CNR_COM_bg_060226.xls</v>
      </c>
      <c r="G77" s="501"/>
      <c r="H77" s="501"/>
      <c r="I77" s="502"/>
    </row>
    <row r="78" spans="1:9" x14ac:dyDescent="0.2">
      <c r="B78" s="157"/>
      <c r="C78" s="201"/>
      <c r="D78" s="201"/>
      <c r="E78" s="201"/>
      <c r="F78" s="201"/>
      <c r="G78" s="201"/>
      <c r="H78" s="201"/>
      <c r="I78" s="201"/>
    </row>
  </sheetData>
  <sheetProtection sheet="1" objects="1" scenarios="1" formatCells="0" formatColumns="0" formatRows="0"/>
  <customSheetViews>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73">
    <mergeCell ref="B3:I3"/>
    <mergeCell ref="B9:I9"/>
    <mergeCell ref="B11:I11"/>
    <mergeCell ref="C12:I12"/>
    <mergeCell ref="C59:I59"/>
    <mergeCell ref="C58:I58"/>
    <mergeCell ref="B7:I7"/>
    <mergeCell ref="C20:I20"/>
    <mergeCell ref="C21:I21"/>
    <mergeCell ref="C18:I18"/>
    <mergeCell ref="E54:I54"/>
    <mergeCell ref="E55:I55"/>
    <mergeCell ref="E56:I56"/>
    <mergeCell ref="C24:I24"/>
    <mergeCell ref="C26:I26"/>
    <mergeCell ref="C29:I29"/>
    <mergeCell ref="C60:I60"/>
    <mergeCell ref="B63:I63"/>
    <mergeCell ref="B1:I1"/>
    <mergeCell ref="C33:I33"/>
    <mergeCell ref="B4:I4"/>
    <mergeCell ref="B8:I8"/>
    <mergeCell ref="B10:I10"/>
    <mergeCell ref="C15:I15"/>
    <mergeCell ref="C16:I16"/>
    <mergeCell ref="C25:I25"/>
    <mergeCell ref="B6:I6"/>
    <mergeCell ref="B2:I2"/>
    <mergeCell ref="C30:I30"/>
    <mergeCell ref="B5:I5"/>
    <mergeCell ref="C14:I14"/>
    <mergeCell ref="B61:I61"/>
    <mergeCell ref="B75:I75"/>
    <mergeCell ref="B66:I66"/>
    <mergeCell ref="B73:I73"/>
    <mergeCell ref="B74:I74"/>
    <mergeCell ref="B68:I68"/>
    <mergeCell ref="B69:I69"/>
    <mergeCell ref="B70:I70"/>
    <mergeCell ref="B71:I71"/>
    <mergeCell ref="B72:I72"/>
    <mergeCell ref="C37:I37"/>
    <mergeCell ref="B77:E77"/>
    <mergeCell ref="F76:I76"/>
    <mergeCell ref="F77:I77"/>
    <mergeCell ref="C44:I44"/>
    <mergeCell ref="B65:I65"/>
    <mergeCell ref="C54:D54"/>
    <mergeCell ref="C55:D55"/>
    <mergeCell ref="C56:D56"/>
    <mergeCell ref="B51:I51"/>
    <mergeCell ref="B52:I52"/>
    <mergeCell ref="B53:I53"/>
    <mergeCell ref="B57:I57"/>
    <mergeCell ref="B64:I64"/>
    <mergeCell ref="B76:E76"/>
    <mergeCell ref="B67:I67"/>
    <mergeCell ref="C62:I62"/>
    <mergeCell ref="C17:I17"/>
    <mergeCell ref="C28:I28"/>
    <mergeCell ref="C48:I48"/>
    <mergeCell ref="C39:I39"/>
    <mergeCell ref="C40:I40"/>
    <mergeCell ref="C47:I47"/>
    <mergeCell ref="C45:I45"/>
    <mergeCell ref="C46:I46"/>
    <mergeCell ref="C31:I31"/>
    <mergeCell ref="C42:I42"/>
    <mergeCell ref="C36:I36"/>
    <mergeCell ref="C34:I34"/>
    <mergeCell ref="C22:I22"/>
    <mergeCell ref="C50:I50"/>
    <mergeCell ref="C49:I49"/>
  </mergeCells>
  <phoneticPr fontId="0" type="noConversion"/>
  <dataValidations count="1">
    <dataValidation type="list" allowBlank="1" showInputMessage="1" showErrorMessage="1" sqref="C58:I60">
      <formula1>OtherMS_Websites</formula1>
    </dataValidation>
  </dataValidations>
  <hyperlinks>
    <hyperlink ref="B10" location="'READ ME How to use this file'!A1" display="Go to 'How to use this file'"/>
    <hyperlink ref="E56" r:id="rId1" display="http://ec.europa.eu/clima/policies/ets/monitoring/index_en.htm "/>
    <hyperlink ref="C18" r:id="rId2" display="https://eur-lex.europa.eu/legal-content/EN/TXT/PDF/?uri=CELEX:02019R1842-20220619"/>
    <hyperlink ref="C18:I18" r:id="rId3" display="https://eur-lex.europa.eu/legal-content/EN/TXT/?uri=CELEX%3A02019R0331-20240101"/>
    <hyperlink ref="E56:I56" r:id="rId4" display="https://climate.ec.europa.eu/eu-action/carbon-markets/eu-emissions-trading-system-eu-ets/monitoring-reporting-and-verification_en"/>
  </hyperlinks>
  <pageMargins left="0.74803149606299213" right="0.74803149606299213" top="0.94488188976377963" bottom="0.78740157480314965" header="0.23622047244094491" footer="0.47244094488188981"/>
  <pageSetup paperSize="9" scale="79" fitToHeight="2" orientation="portrait" r:id="rId5"/>
  <headerFooter alignWithMargins="0">
    <oddFooter>&amp;L&amp;F/
&amp;A&amp;C&amp;P/&amp;N&amp;RPrinted : &amp;D/&amp;T</oddFooter>
  </headerFooter>
  <rowBreaks count="1" manualBreakCount="1">
    <brk id="50" min="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00B0F0"/>
  </sheetPr>
  <dimension ref="A1:C47"/>
  <sheetViews>
    <sheetView workbookViewId="0"/>
  </sheetViews>
  <sheetFormatPr defaultColWidth="9.28515625" defaultRowHeight="12.75" x14ac:dyDescent="0.2"/>
  <cols>
    <col min="1" max="1" width="77.7109375" customWidth="1"/>
  </cols>
  <sheetData>
    <row r="1" spans="1:3" ht="23.25" x14ac:dyDescent="0.35">
      <c r="A1" s="31" t="str">
        <f>Translations!$B$456</f>
        <v>Държавите членки са свободни да използват този лист</v>
      </c>
      <c r="C1" s="140"/>
    </row>
    <row r="4" spans="1:3" x14ac:dyDescent="0.2">
      <c r="A4" s="32" t="str">
        <f>Translations!$B$457</f>
        <v>Падащ списък за приложение 2; Цитирани референтни документи:</v>
      </c>
    </row>
    <row r="5" spans="1:3" x14ac:dyDescent="0.2">
      <c r="A5" s="33" t="str">
        <f>Translations!$B$458</f>
        <v>Провеждане на проверката (1) — за акредитирани органи за проверка</v>
      </c>
    </row>
    <row r="6" spans="1:3" x14ac:dyDescent="0.2">
      <c r="A6" s="34" t="str">
        <f>Translations!$B$459</f>
        <v>&lt; Изберете съответните документи с насоки от списъка &gt;</v>
      </c>
    </row>
    <row r="7" spans="1:3" ht="25.5" x14ac:dyDescent="0.2">
      <c r="A7" s="35" t="str">
        <f>Translations!$B$460</f>
        <v>а) &lt;Специфични национални насоки1 - за извършване на проверки от акредитиран проверяващ&gt;</v>
      </c>
    </row>
    <row r="8" spans="1:3" ht="25.5" x14ac:dyDescent="0.2">
      <c r="A8" s="36" t="str">
        <f>Translations!$B$461</f>
        <v>б) &lt;Специфични национални насоки2 - за извършване на проверки от акредитиран проверяващ&gt;</v>
      </c>
    </row>
    <row r="9" spans="1:3" x14ac:dyDescent="0.2">
      <c r="A9" s="36"/>
    </row>
    <row r="10" spans="1:3" x14ac:dyDescent="0.2">
      <c r="A10" s="37"/>
    </row>
    <row r="11" spans="1:3" x14ac:dyDescent="0.2">
      <c r="A11" s="38"/>
    </row>
    <row r="13" spans="1:3" ht="25.5" x14ac:dyDescent="0.2">
      <c r="A13" s="33" t="str">
        <f>Translations!$B$326</f>
        <v>Провеждане на проверката (3) — Критерии за проверяващите, сертифицирани съгласно член 55, параграф 2 от AVR</v>
      </c>
    </row>
    <row r="14" spans="1:3" x14ac:dyDescent="0.2">
      <c r="A14" s="34" t="str">
        <f>Translations!$B$459</f>
        <v>&lt; Изберете съответните документи с насоки от списъка &gt;</v>
      </c>
    </row>
    <row r="15" spans="1:3" ht="25.5" x14ac:dyDescent="0.2">
      <c r="A15" s="35" t="str">
        <f>Translations!$B$462</f>
        <v>а) &lt;Специфични национални насоки1 - за извършване на проверки от сертифициран проверяващ&gt;</v>
      </c>
    </row>
    <row r="16" spans="1:3" ht="25.5" x14ac:dyDescent="0.2">
      <c r="A16" s="36" t="str">
        <f>Translations!$B$463</f>
        <v>б) &lt;Специфични национални насоки2 - за извършване на проверки от сертифициран проверяващ&gt;&gt;</v>
      </c>
    </row>
    <row r="17" spans="1:1" x14ac:dyDescent="0.2">
      <c r="A17" s="36"/>
    </row>
    <row r="18" spans="1:1" x14ac:dyDescent="0.2">
      <c r="A18" s="37"/>
    </row>
    <row r="19" spans="1:1" x14ac:dyDescent="0.2">
      <c r="A19" s="38"/>
    </row>
    <row r="21" spans="1:1" x14ac:dyDescent="0.2">
      <c r="A21" s="33" t="str">
        <f>Translations!$B$459</f>
        <v>&lt; Изберете съответните документи с насоки от списъка &gt;</v>
      </c>
    </row>
    <row r="22" spans="1:1" x14ac:dyDescent="0.2">
      <c r="A22" s="34" t="s">
        <v>290</v>
      </c>
    </row>
    <row r="23" spans="1:1" x14ac:dyDescent="0.2">
      <c r="A23" s="35" t="str">
        <f>Translations!$B$464</f>
        <v>а) &lt;Специфични национални насоки1 - Правила на СТЕ на ЕС&gt;</v>
      </c>
    </row>
    <row r="24" spans="1:1" x14ac:dyDescent="0.2">
      <c r="A24" s="36" t="str">
        <f>Translations!$B$465</f>
        <v>б) &lt;Специфични национални насоки2 - Правила на СТЕ на ЕС&gt;</v>
      </c>
    </row>
    <row r="25" spans="1:1" x14ac:dyDescent="0.2">
      <c r="A25" s="36"/>
    </row>
    <row r="26" spans="1:1" x14ac:dyDescent="0.2">
      <c r="A26" s="37"/>
    </row>
    <row r="27" spans="1:1" x14ac:dyDescent="0.2">
      <c r="A27" s="38"/>
    </row>
    <row r="28" spans="1:1" x14ac:dyDescent="0.2">
      <c r="A28" s="259"/>
    </row>
    <row r="29" spans="1:1" x14ac:dyDescent="0.2">
      <c r="A29" s="260" t="s">
        <v>568</v>
      </c>
    </row>
    <row r="30" spans="1:1" x14ac:dyDescent="0.2">
      <c r="A30" s="259" t="str">
        <f>Translations!$B$56</f>
        <v>&lt;name/link да се предостави от държавата членка, ако е приложимо&gt;</v>
      </c>
    </row>
    <row r="31" spans="1:1" x14ac:dyDescent="0.2">
      <c r="A31" s="259" t="str">
        <f>Translations!$B$56</f>
        <v>&lt;name/link да се предостави от държавата членка, ако е приложимо&gt;</v>
      </c>
    </row>
    <row r="32" spans="1:1" x14ac:dyDescent="0.2">
      <c r="A32" s="259" t="str">
        <f>Translations!$B$56</f>
        <v>&lt;name/link да се предостави от държавата членка, ако е приложимо&gt;</v>
      </c>
    </row>
    <row r="33" spans="1:1" x14ac:dyDescent="0.2">
      <c r="A33" s="259" t="s">
        <v>88</v>
      </c>
    </row>
    <row r="34" spans="1:1" x14ac:dyDescent="0.2">
      <c r="A34" s="259"/>
    </row>
    <row r="35" spans="1:1" x14ac:dyDescent="0.2">
      <c r="A35" s="259"/>
    </row>
    <row r="36" spans="1:1" x14ac:dyDescent="0.2">
      <c r="A36" s="259"/>
    </row>
    <row r="37" spans="1:1" x14ac:dyDescent="0.2">
      <c r="A37" s="259"/>
    </row>
    <row r="38" spans="1:1" ht="11.65" customHeight="1" x14ac:dyDescent="0.2"/>
    <row r="39" spans="1:1" x14ac:dyDescent="0.2">
      <c r="A39" s="39" t="s">
        <v>132</v>
      </c>
    </row>
    <row r="40" spans="1:1" x14ac:dyDescent="0.2">
      <c r="A40" s="40" t="str">
        <f>Translations!$B$466</f>
        <v>Моля, изберете</v>
      </c>
    </row>
    <row r="41" spans="1:1" x14ac:dyDescent="0.2">
      <c r="A41" s="40"/>
    </row>
    <row r="42" spans="1:1" x14ac:dyDescent="0.2">
      <c r="A42" s="40"/>
    </row>
    <row r="43" spans="1:1" x14ac:dyDescent="0.2">
      <c r="A43" s="40"/>
    </row>
    <row r="44" spans="1:1" x14ac:dyDescent="0.2">
      <c r="A44" s="40"/>
    </row>
    <row r="45" spans="1:1" x14ac:dyDescent="0.2">
      <c r="A45" s="40"/>
    </row>
    <row r="46" spans="1:1" x14ac:dyDescent="0.2">
      <c r="A46" s="40"/>
    </row>
    <row r="47" spans="1:1" x14ac:dyDescent="0.2">
      <c r="A47" s="40"/>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0000"/>
  </sheetPr>
  <dimension ref="A1:P475"/>
  <sheetViews>
    <sheetView topLeftCell="A457" zoomScaleNormal="100" workbookViewId="0">
      <selection activeCell="B451" sqref="B451"/>
    </sheetView>
  </sheetViews>
  <sheetFormatPr defaultColWidth="9.28515625" defaultRowHeight="12.75" x14ac:dyDescent="0.2"/>
  <cols>
    <col min="1" max="1" width="8.28515625" style="268" bestFit="1" customWidth="1"/>
    <col min="2" max="2" width="63.28515625" style="47" customWidth="1"/>
    <col min="3" max="3" width="70.7109375" style="44" customWidth="1"/>
    <col min="4" max="4" width="9.28515625" style="314"/>
    <col min="5" max="6" width="9.28515625" style="44"/>
    <col min="7" max="9" width="10.7109375" style="44" customWidth="1"/>
    <col min="10" max="16384" width="9.28515625" style="44"/>
  </cols>
  <sheetData>
    <row r="1" spans="1:15" ht="15" x14ac:dyDescent="0.2">
      <c r="A1" s="290" t="s">
        <v>92</v>
      </c>
      <c r="B1" s="253" t="s">
        <v>287</v>
      </c>
      <c r="C1" s="282" t="s">
        <v>288</v>
      </c>
      <c r="D1" s="160" t="s">
        <v>411</v>
      </c>
    </row>
    <row r="2" spans="1:15" s="322" customFormat="1" ht="15.75" x14ac:dyDescent="0.2">
      <c r="A2" s="319"/>
      <c r="B2" s="430" t="s">
        <v>1165</v>
      </c>
      <c r="C2" s="320" t="s">
        <v>567</v>
      </c>
      <c r="D2" s="321"/>
    </row>
    <row r="3" spans="1:15" ht="15" x14ac:dyDescent="0.2">
      <c r="A3" s="318">
        <v>1</v>
      </c>
      <c r="B3" s="431" t="s">
        <v>1166</v>
      </c>
      <c r="C3" s="270" t="s">
        <v>659</v>
      </c>
    </row>
    <row r="4" spans="1:15" ht="15" x14ac:dyDescent="0.2">
      <c r="A4" s="318">
        <v>2</v>
      </c>
      <c r="B4" s="432" t="s">
        <v>1167</v>
      </c>
      <c r="C4" s="266" t="s">
        <v>91</v>
      </c>
    </row>
    <row r="5" spans="1:15" ht="15" x14ac:dyDescent="0.2">
      <c r="A5" s="318">
        <v>3</v>
      </c>
      <c r="B5" s="432" t="s">
        <v>1168</v>
      </c>
      <c r="C5" s="266" t="s">
        <v>92</v>
      </c>
      <c r="D5" s="297" t="s">
        <v>1080</v>
      </c>
      <c r="G5" s="315" t="s">
        <v>1081</v>
      </c>
      <c r="I5" s="315" t="s">
        <v>1082</v>
      </c>
      <c r="L5" s="315" t="s">
        <v>1082</v>
      </c>
      <c r="O5" s="315" t="s">
        <v>1083</v>
      </c>
    </row>
    <row r="6" spans="1:15" ht="15" x14ac:dyDescent="0.2">
      <c r="A6" s="318">
        <v>4</v>
      </c>
      <c r="B6" s="433" t="s">
        <v>1169</v>
      </c>
      <c r="C6" s="230" t="s">
        <v>101</v>
      </c>
      <c r="D6" s="70"/>
    </row>
    <row r="7" spans="1:15" ht="38.25" x14ac:dyDescent="0.2">
      <c r="A7" s="318">
        <v>5</v>
      </c>
      <c r="B7" s="434" t="s">
        <v>1170</v>
      </c>
      <c r="C7" s="424" t="s">
        <v>344</v>
      </c>
      <c r="D7" s="297" t="s">
        <v>1084</v>
      </c>
      <c r="G7" s="315" t="s">
        <v>1085</v>
      </c>
      <c r="I7" s="315" t="s">
        <v>1086</v>
      </c>
    </row>
    <row r="8" spans="1:15" ht="15" x14ac:dyDescent="0.2">
      <c r="A8" s="318">
        <v>6</v>
      </c>
      <c r="B8" s="435" t="s">
        <v>1172</v>
      </c>
      <c r="C8" s="122" t="s">
        <v>437</v>
      </c>
      <c r="D8" s="297" t="s">
        <v>1087</v>
      </c>
    </row>
    <row r="9" spans="1:15" ht="16.899999999999999" customHeight="1" x14ac:dyDescent="0.2">
      <c r="A9" s="318">
        <v>7</v>
      </c>
      <c r="B9" s="435" t="s">
        <v>1173</v>
      </c>
      <c r="C9" s="122" t="s">
        <v>52</v>
      </c>
      <c r="D9" s="297" t="s">
        <v>1088</v>
      </c>
      <c r="G9" s="315" t="s">
        <v>1089</v>
      </c>
      <c r="J9" s="315" t="s">
        <v>1090</v>
      </c>
    </row>
    <row r="10" spans="1:15" ht="15" x14ac:dyDescent="0.2">
      <c r="A10" s="318">
        <v>8</v>
      </c>
      <c r="B10" s="436" t="s">
        <v>1174</v>
      </c>
      <c r="C10" s="119" t="s">
        <v>556</v>
      </c>
      <c r="D10" s="297" t="s">
        <v>1091</v>
      </c>
    </row>
    <row r="11" spans="1:15" ht="25.5" x14ac:dyDescent="0.2">
      <c r="A11" s="318">
        <v>9</v>
      </c>
      <c r="B11" s="437" t="s">
        <v>1171</v>
      </c>
      <c r="C11" s="245" t="s">
        <v>327</v>
      </c>
      <c r="D11" s="297" t="s">
        <v>1092</v>
      </c>
      <c r="G11" s="315" t="s">
        <v>1093</v>
      </c>
      <c r="I11" s="315" t="s">
        <v>1094</v>
      </c>
    </row>
    <row r="12" spans="1:15" s="322" customFormat="1" ht="15.75" x14ac:dyDescent="0.2">
      <c r="A12" s="319"/>
      <c r="B12" s="430" t="s">
        <v>1175</v>
      </c>
      <c r="C12" s="320" t="s">
        <v>496</v>
      </c>
      <c r="D12" s="321"/>
    </row>
    <row r="13" spans="1:15" ht="15" x14ac:dyDescent="0.2">
      <c r="A13" s="318">
        <v>10</v>
      </c>
      <c r="B13" s="438" t="s">
        <v>1176</v>
      </c>
      <c r="C13" s="421" t="s">
        <v>83</v>
      </c>
      <c r="D13" s="286" t="s">
        <v>675</v>
      </c>
      <c r="E13" s="287"/>
      <c r="F13" s="287"/>
      <c r="G13" s="287"/>
      <c r="H13" s="287"/>
      <c r="I13" s="287"/>
      <c r="J13" s="287"/>
      <c r="K13" s="287"/>
    </row>
    <row r="14" spans="1:15" ht="39" thickBot="1" x14ac:dyDescent="0.25">
      <c r="A14" s="318">
        <v>11</v>
      </c>
      <c r="B14" s="438" t="s">
        <v>1177</v>
      </c>
      <c r="C14" s="421" t="s">
        <v>480</v>
      </c>
      <c r="D14" s="286" t="s">
        <v>676</v>
      </c>
      <c r="E14" s="287"/>
      <c r="F14" s="287"/>
      <c r="G14" s="287"/>
      <c r="H14" s="287"/>
      <c r="I14" s="287"/>
      <c r="J14" s="287"/>
      <c r="K14" s="287"/>
    </row>
    <row r="15" spans="1:15" ht="25.5" x14ac:dyDescent="0.2">
      <c r="A15" s="318">
        <v>12</v>
      </c>
      <c r="B15" s="439" t="s">
        <v>1178</v>
      </c>
      <c r="C15" s="291" t="s">
        <v>280</v>
      </c>
      <c r="D15" s="286" t="s">
        <v>677</v>
      </c>
      <c r="E15" s="287"/>
      <c r="F15" s="287"/>
      <c r="G15" s="287"/>
      <c r="H15" s="287"/>
      <c r="I15" s="287"/>
      <c r="J15" s="287"/>
      <c r="K15" s="287"/>
    </row>
    <row r="16" spans="1:15" ht="25.5" x14ac:dyDescent="0.2">
      <c r="A16" s="318">
        <v>13</v>
      </c>
      <c r="B16" s="440" t="s">
        <v>1179</v>
      </c>
      <c r="C16" s="292" t="s">
        <v>279</v>
      </c>
      <c r="D16" s="286" t="s">
        <v>678</v>
      </c>
      <c r="E16" s="287"/>
      <c r="F16" s="287"/>
      <c r="G16" s="287"/>
      <c r="H16" s="287"/>
      <c r="I16" s="287"/>
      <c r="J16" s="287"/>
      <c r="K16" s="287"/>
    </row>
    <row r="17" spans="1:11" ht="76.5" x14ac:dyDescent="0.2">
      <c r="A17" s="318">
        <v>14</v>
      </c>
      <c r="B17" s="440" t="s">
        <v>1180</v>
      </c>
      <c r="C17" s="293" t="s">
        <v>434</v>
      </c>
      <c r="D17" s="286" t="s">
        <v>679</v>
      </c>
      <c r="E17" s="287"/>
      <c r="F17" s="287"/>
      <c r="G17" s="287"/>
      <c r="H17" s="287"/>
      <c r="I17" s="287"/>
      <c r="J17" s="287"/>
      <c r="K17" s="287"/>
    </row>
    <row r="18" spans="1:11" ht="51" x14ac:dyDescent="0.2">
      <c r="A18" s="318">
        <v>15</v>
      </c>
      <c r="B18" s="440" t="s">
        <v>1182</v>
      </c>
      <c r="C18" s="292" t="s">
        <v>481</v>
      </c>
      <c r="D18" s="286" t="s">
        <v>680</v>
      </c>
      <c r="E18" s="287"/>
      <c r="F18" s="287"/>
      <c r="G18" s="287"/>
      <c r="H18" s="287"/>
      <c r="I18" s="287"/>
      <c r="J18" s="287"/>
      <c r="K18" s="287"/>
    </row>
    <row r="19" spans="1:11" ht="64.5" thickBot="1" x14ac:dyDescent="0.25">
      <c r="A19" s="318">
        <v>16</v>
      </c>
      <c r="B19" s="441" t="s">
        <v>1183</v>
      </c>
      <c r="C19" s="153" t="s">
        <v>482</v>
      </c>
      <c r="D19" s="286" t="s">
        <v>681</v>
      </c>
      <c r="E19" s="287"/>
      <c r="F19" s="287"/>
      <c r="G19" s="287"/>
      <c r="H19" s="287"/>
      <c r="I19" s="287"/>
      <c r="J19" s="287"/>
      <c r="K19" s="287"/>
    </row>
    <row r="20" spans="1:11" ht="19.5" customHeight="1" x14ac:dyDescent="0.2">
      <c r="A20" s="318">
        <v>17</v>
      </c>
      <c r="B20" s="442" t="s">
        <v>1181</v>
      </c>
      <c r="C20" s="70" t="s">
        <v>81</v>
      </c>
      <c r="D20" s="286" t="s">
        <v>682</v>
      </c>
      <c r="E20" s="287"/>
      <c r="F20" s="287"/>
      <c r="G20" s="287"/>
      <c r="H20" s="287"/>
      <c r="I20" s="287"/>
      <c r="J20" s="287"/>
      <c r="K20" s="287"/>
    </row>
    <row r="21" spans="1:11" ht="15" x14ac:dyDescent="0.2">
      <c r="A21" s="318">
        <v>18</v>
      </c>
      <c r="B21" s="438" t="s">
        <v>1184</v>
      </c>
      <c r="C21" s="421" t="s">
        <v>74</v>
      </c>
      <c r="D21" s="294" t="s">
        <v>674</v>
      </c>
      <c r="E21" s="181"/>
      <c r="F21" s="181"/>
      <c r="G21" s="181"/>
      <c r="H21" s="181"/>
      <c r="I21" s="181"/>
      <c r="J21" s="181"/>
      <c r="K21" s="181"/>
    </row>
    <row r="22" spans="1:11" ht="266.64999999999998" customHeight="1" x14ac:dyDescent="0.2">
      <c r="A22" s="318">
        <v>19</v>
      </c>
      <c r="B22" s="122" t="s">
        <v>1186</v>
      </c>
      <c r="C22" s="122" t="s">
        <v>483</v>
      </c>
      <c r="D22" s="295" t="s">
        <v>683</v>
      </c>
      <c r="E22" s="296"/>
      <c r="F22" s="296"/>
      <c r="G22" s="296"/>
      <c r="H22" s="296"/>
      <c r="I22" s="296"/>
      <c r="J22" s="296"/>
      <c r="K22" s="296"/>
    </row>
    <row r="23" spans="1:11" ht="25.5" x14ac:dyDescent="0.2">
      <c r="A23" s="318">
        <v>20</v>
      </c>
      <c r="B23" s="122" t="s">
        <v>1185</v>
      </c>
      <c r="C23" s="122" t="s">
        <v>432</v>
      </c>
      <c r="D23" s="297" t="s">
        <v>684</v>
      </c>
      <c r="E23" s="181"/>
      <c r="F23" s="181"/>
      <c r="G23" s="181"/>
      <c r="H23" s="181"/>
      <c r="I23" s="181"/>
      <c r="J23" s="181"/>
      <c r="K23" s="181"/>
    </row>
    <row r="24" spans="1:11" ht="19.5" customHeight="1" x14ac:dyDescent="0.2">
      <c r="A24" s="318">
        <v>21</v>
      </c>
      <c r="B24" s="298" t="s">
        <v>406</v>
      </c>
      <c r="C24" s="298" t="s">
        <v>406</v>
      </c>
      <c r="D24" s="297" t="s">
        <v>685</v>
      </c>
      <c r="E24" s="299"/>
      <c r="F24" s="299"/>
      <c r="G24" s="299"/>
      <c r="H24" s="299"/>
      <c r="I24" s="299"/>
      <c r="J24" s="299"/>
      <c r="K24" s="299"/>
    </row>
    <row r="25" spans="1:11" ht="16.899999999999999" customHeight="1" x14ac:dyDescent="0.2">
      <c r="A25" s="318">
        <v>22</v>
      </c>
      <c r="B25" s="443" t="s">
        <v>1187</v>
      </c>
      <c r="C25" s="44" t="s">
        <v>571</v>
      </c>
      <c r="D25" s="297" t="s">
        <v>686</v>
      </c>
      <c r="E25" s="300"/>
      <c r="F25" s="300"/>
      <c r="G25" s="300"/>
      <c r="H25" s="300"/>
      <c r="I25" s="300"/>
      <c r="J25" s="300"/>
      <c r="K25" s="300"/>
    </row>
    <row r="26" spans="1:11" ht="19.5" customHeight="1" x14ac:dyDescent="0.2">
      <c r="A26" s="318">
        <v>23</v>
      </c>
      <c r="B26" s="298" t="s">
        <v>407</v>
      </c>
      <c r="C26" s="298" t="s">
        <v>407</v>
      </c>
      <c r="D26" s="297" t="s">
        <v>687</v>
      </c>
      <c r="E26" s="301"/>
      <c r="F26" s="301"/>
      <c r="G26" s="301"/>
      <c r="H26" s="301"/>
      <c r="I26" s="301"/>
      <c r="J26" s="301"/>
      <c r="K26" s="301"/>
    </row>
    <row r="27" spans="1:11" ht="88.9" customHeight="1" x14ac:dyDescent="0.2">
      <c r="A27" s="318">
        <v>24</v>
      </c>
      <c r="B27" s="122" t="s">
        <v>1188</v>
      </c>
      <c r="C27" s="122" t="s">
        <v>486</v>
      </c>
      <c r="D27" s="297" t="s">
        <v>688</v>
      </c>
      <c r="E27" s="122"/>
      <c r="F27" s="122"/>
      <c r="G27" s="122"/>
      <c r="H27" s="122"/>
      <c r="I27" s="122"/>
      <c r="J27" s="122"/>
      <c r="K27" s="122"/>
    </row>
    <row r="28" spans="1:11" ht="17.649999999999999" customHeight="1" x14ac:dyDescent="0.2">
      <c r="A28" s="318">
        <v>25</v>
      </c>
      <c r="B28" s="298" t="s">
        <v>484</v>
      </c>
      <c r="C28" s="298" t="s">
        <v>484</v>
      </c>
      <c r="D28" s="297" t="s">
        <v>689</v>
      </c>
      <c r="E28" s="302"/>
      <c r="F28" s="303"/>
      <c r="G28" s="303"/>
      <c r="H28" s="303"/>
      <c r="I28" s="303"/>
      <c r="J28" s="303"/>
      <c r="K28" s="303"/>
    </row>
    <row r="29" spans="1:11" ht="20.65" customHeight="1" x14ac:dyDescent="0.2">
      <c r="A29" s="318">
        <v>26</v>
      </c>
      <c r="B29" s="298" t="s">
        <v>485</v>
      </c>
      <c r="C29" s="298" t="s">
        <v>485</v>
      </c>
      <c r="D29" s="297" t="s">
        <v>690</v>
      </c>
      <c r="E29" s="304"/>
      <c r="F29" s="261"/>
      <c r="G29" s="261"/>
      <c r="H29" s="261"/>
      <c r="I29" s="261"/>
      <c r="J29" s="261"/>
      <c r="K29" s="261"/>
    </row>
    <row r="30" spans="1:11" ht="55.15" customHeight="1" x14ac:dyDescent="0.2">
      <c r="A30" s="318">
        <v>27</v>
      </c>
      <c r="B30" s="122" t="s">
        <v>1189</v>
      </c>
      <c r="C30" s="122" t="s">
        <v>487</v>
      </c>
      <c r="D30" s="297" t="s">
        <v>691</v>
      </c>
      <c r="E30" s="305"/>
      <c r="F30" s="261"/>
      <c r="G30" s="261"/>
      <c r="H30" s="261"/>
      <c r="I30" s="261"/>
      <c r="J30" s="261"/>
      <c r="K30" s="261"/>
    </row>
    <row r="31" spans="1:11" ht="28.15" customHeight="1" x14ac:dyDescent="0.2">
      <c r="A31" s="318">
        <v>28</v>
      </c>
      <c r="B31" s="306" t="s">
        <v>1190</v>
      </c>
      <c r="C31" s="306" t="s">
        <v>488</v>
      </c>
      <c r="D31" s="297" t="s">
        <v>692</v>
      </c>
      <c r="E31" s="261"/>
      <c r="F31" s="262"/>
      <c r="G31" s="300"/>
      <c r="H31" s="300"/>
      <c r="I31" s="300"/>
      <c r="J31" s="300"/>
      <c r="K31" s="300"/>
    </row>
    <row r="32" spans="1:11" ht="12.75" customHeight="1" x14ac:dyDescent="0.2">
      <c r="A32" s="318">
        <v>29</v>
      </c>
      <c r="B32" s="298" t="s">
        <v>408</v>
      </c>
      <c r="C32" s="298" t="s">
        <v>408</v>
      </c>
      <c r="D32" s="297" t="s">
        <v>693</v>
      </c>
      <c r="E32" s="122"/>
      <c r="F32" s="181"/>
      <c r="G32" s="181"/>
      <c r="H32" s="181"/>
      <c r="I32" s="181"/>
      <c r="J32" s="181"/>
      <c r="K32" s="181"/>
    </row>
    <row r="33" spans="1:11" ht="25.15" customHeight="1" x14ac:dyDescent="0.2">
      <c r="A33" s="318">
        <v>30</v>
      </c>
      <c r="B33" s="122" t="s">
        <v>1191</v>
      </c>
      <c r="C33" s="122" t="s">
        <v>489</v>
      </c>
      <c r="D33" s="297" t="s">
        <v>694</v>
      </c>
      <c r="E33" s="305"/>
      <c r="F33" s="261"/>
      <c r="G33" s="261"/>
      <c r="H33" s="261"/>
      <c r="I33" s="261"/>
      <c r="J33" s="261"/>
      <c r="K33" s="261"/>
    </row>
    <row r="34" spans="1:11" ht="105" customHeight="1" x14ac:dyDescent="0.2">
      <c r="A34" s="318">
        <v>31</v>
      </c>
      <c r="B34" s="116" t="s">
        <v>1194</v>
      </c>
      <c r="C34" s="428" t="s">
        <v>431</v>
      </c>
      <c r="D34" s="297" t="s">
        <v>695</v>
      </c>
      <c r="E34" s="305"/>
      <c r="F34" s="261"/>
      <c r="G34" s="261"/>
      <c r="H34" s="261"/>
      <c r="I34" s="261"/>
      <c r="J34" s="261"/>
      <c r="K34" s="261"/>
    </row>
    <row r="35" spans="1:11" ht="54" customHeight="1" x14ac:dyDescent="0.2">
      <c r="A35" s="318">
        <v>32</v>
      </c>
      <c r="B35" s="122" t="s">
        <v>1195</v>
      </c>
      <c r="C35" s="122" t="s">
        <v>572</v>
      </c>
      <c r="D35" s="297" t="s">
        <v>696</v>
      </c>
      <c r="E35" s="261"/>
      <c r="F35" s="262"/>
      <c r="G35" s="300"/>
      <c r="H35" s="300"/>
      <c r="I35" s="300"/>
      <c r="J35" s="300"/>
      <c r="K35" s="300"/>
    </row>
    <row r="36" spans="1:11" ht="46.15" customHeight="1" x14ac:dyDescent="0.2">
      <c r="A36" s="318">
        <v>33</v>
      </c>
      <c r="B36" s="122" t="s">
        <v>1196</v>
      </c>
      <c r="C36" s="122" t="s">
        <v>573</v>
      </c>
      <c r="D36" s="297" t="s">
        <v>697</v>
      </c>
      <c r="E36" s="261"/>
      <c r="F36" s="261"/>
      <c r="G36" s="261"/>
      <c r="H36" s="261"/>
      <c r="I36" s="261"/>
      <c r="J36" s="261"/>
      <c r="K36" s="261"/>
    </row>
    <row r="37" spans="1:11" ht="37.9" customHeight="1" x14ac:dyDescent="0.2">
      <c r="A37" s="318">
        <v>34</v>
      </c>
      <c r="B37" s="122" t="s">
        <v>1192</v>
      </c>
      <c r="C37" s="122" t="s">
        <v>490</v>
      </c>
      <c r="D37" s="297" t="s">
        <v>698</v>
      </c>
      <c r="E37" s="261"/>
      <c r="F37" s="262"/>
      <c r="G37" s="262"/>
      <c r="H37" s="262"/>
      <c r="I37" s="262"/>
      <c r="J37" s="262"/>
      <c r="K37" s="262"/>
    </row>
    <row r="38" spans="1:11" ht="12.75" customHeight="1" x14ac:dyDescent="0.2">
      <c r="A38" s="318">
        <v>35</v>
      </c>
      <c r="B38" s="435" t="s">
        <v>1197</v>
      </c>
      <c r="C38" s="122" t="s">
        <v>491</v>
      </c>
      <c r="D38" s="297" t="s">
        <v>699</v>
      </c>
      <c r="E38" s="305"/>
      <c r="F38" s="261"/>
      <c r="G38" s="261"/>
      <c r="H38" s="261"/>
      <c r="I38" s="261"/>
      <c r="J38" s="261"/>
      <c r="K38" s="261"/>
    </row>
    <row r="39" spans="1:11" ht="39.6" customHeight="1" x14ac:dyDescent="0.2">
      <c r="A39" s="318">
        <v>36</v>
      </c>
      <c r="B39" s="435" t="s">
        <v>1193</v>
      </c>
      <c r="C39" s="122" t="s">
        <v>436</v>
      </c>
      <c r="D39" s="297" t="s">
        <v>700</v>
      </c>
      <c r="E39" s="261"/>
      <c r="F39" s="261"/>
      <c r="G39" s="300"/>
      <c r="H39" s="300"/>
      <c r="I39" s="300"/>
      <c r="J39" s="300"/>
      <c r="K39" s="300"/>
    </row>
    <row r="40" spans="1:11" ht="88.9" customHeight="1" x14ac:dyDescent="0.2">
      <c r="A40" s="318">
        <v>37</v>
      </c>
      <c r="B40" s="122" t="s">
        <v>1198</v>
      </c>
      <c r="C40" s="122" t="s">
        <v>574</v>
      </c>
      <c r="D40" s="297" t="s">
        <v>701</v>
      </c>
      <c r="E40" s="261"/>
      <c r="F40" s="261"/>
      <c r="G40" s="261"/>
      <c r="H40" s="261"/>
      <c r="I40" s="261"/>
      <c r="J40" s="261"/>
      <c r="K40" s="261"/>
    </row>
    <row r="41" spans="1:11" ht="46.15" customHeight="1" x14ac:dyDescent="0.2">
      <c r="A41" s="318">
        <v>38</v>
      </c>
      <c r="B41" s="438" t="s">
        <v>1199</v>
      </c>
      <c r="C41" s="421" t="s">
        <v>435</v>
      </c>
      <c r="D41" s="297" t="s">
        <v>702</v>
      </c>
      <c r="E41" s="116"/>
      <c r="F41" s="116"/>
      <c r="G41" s="116"/>
      <c r="H41" s="116"/>
      <c r="I41" s="116"/>
      <c r="J41" s="116"/>
      <c r="K41" s="116"/>
    </row>
    <row r="42" spans="1:11" ht="59.65" customHeight="1" x14ac:dyDescent="0.2">
      <c r="A42" s="318">
        <v>39</v>
      </c>
      <c r="B42" s="435" t="s">
        <v>1202</v>
      </c>
      <c r="C42" s="122" t="s">
        <v>492</v>
      </c>
      <c r="D42" s="297" t="s">
        <v>703</v>
      </c>
      <c r="E42" s="307"/>
      <c r="F42" s="307"/>
      <c r="G42" s="307"/>
      <c r="H42" s="307"/>
      <c r="I42" s="307"/>
      <c r="J42" s="307"/>
      <c r="K42" s="307"/>
    </row>
    <row r="43" spans="1:11" ht="46.5" customHeight="1" x14ac:dyDescent="0.2">
      <c r="A43" s="318">
        <v>40</v>
      </c>
      <c r="B43" s="435" t="s">
        <v>1200</v>
      </c>
      <c r="C43" s="122" t="s">
        <v>493</v>
      </c>
      <c r="D43" s="297" t="s">
        <v>703</v>
      </c>
      <c r="E43" s="261"/>
      <c r="F43" s="261"/>
      <c r="G43" s="261"/>
      <c r="H43" s="261"/>
      <c r="I43" s="261"/>
      <c r="J43" s="261"/>
      <c r="K43" s="261"/>
    </row>
    <row r="44" spans="1:11" ht="38.25" x14ac:dyDescent="0.2">
      <c r="A44" s="318">
        <v>41</v>
      </c>
      <c r="B44" s="435" t="s">
        <v>1201</v>
      </c>
      <c r="C44" s="122" t="s">
        <v>383</v>
      </c>
      <c r="D44" s="297" t="s">
        <v>704</v>
      </c>
      <c r="E44" s="261"/>
      <c r="F44" s="261"/>
      <c r="G44" s="261"/>
      <c r="H44" s="261"/>
      <c r="I44" s="261"/>
      <c r="J44" s="261"/>
      <c r="K44" s="261"/>
    </row>
    <row r="45" spans="1:11" ht="25.15" customHeight="1" x14ac:dyDescent="0.2">
      <c r="A45" s="318">
        <v>42</v>
      </c>
      <c r="B45" s="298" t="s">
        <v>410</v>
      </c>
      <c r="C45" s="298" t="s">
        <v>410</v>
      </c>
      <c r="D45" s="297" t="s">
        <v>705</v>
      </c>
      <c r="E45" s="261"/>
      <c r="F45" s="261"/>
      <c r="G45" s="261"/>
      <c r="H45" s="261"/>
      <c r="I45" s="261"/>
      <c r="J45" s="261"/>
      <c r="K45" s="261"/>
    </row>
    <row r="46" spans="1:11" ht="25.15" customHeight="1" x14ac:dyDescent="0.2">
      <c r="A46" s="318">
        <v>43</v>
      </c>
      <c r="B46" s="122" t="s">
        <v>1203</v>
      </c>
      <c r="C46" s="122" t="s">
        <v>494</v>
      </c>
      <c r="D46" s="297" t="s">
        <v>706</v>
      </c>
      <c r="E46" s="116"/>
      <c r="F46" s="116"/>
      <c r="G46" s="116"/>
      <c r="H46" s="116"/>
      <c r="I46" s="116"/>
      <c r="J46" s="116"/>
      <c r="K46" s="116"/>
    </row>
    <row r="47" spans="1:11" ht="25.5" x14ac:dyDescent="0.2">
      <c r="A47" s="318">
        <v>44</v>
      </c>
      <c r="B47" s="298" t="s">
        <v>433</v>
      </c>
      <c r="C47" s="298" t="s">
        <v>433</v>
      </c>
      <c r="D47" s="297" t="s">
        <v>707</v>
      </c>
      <c r="E47" s="261"/>
      <c r="F47" s="261"/>
      <c r="G47" s="261"/>
      <c r="H47" s="261"/>
      <c r="I47" s="261"/>
      <c r="J47" s="261"/>
      <c r="K47" s="261"/>
    </row>
    <row r="48" spans="1:11" ht="12.75" customHeight="1" x14ac:dyDescent="0.2">
      <c r="A48" s="318">
        <v>45</v>
      </c>
      <c r="B48" s="444" t="s">
        <v>1204</v>
      </c>
      <c r="C48" s="308" t="s">
        <v>75</v>
      </c>
      <c r="D48" s="297" t="s">
        <v>708</v>
      </c>
      <c r="E48" s="261"/>
      <c r="F48" s="261"/>
      <c r="G48" s="261"/>
      <c r="H48" s="261"/>
      <c r="I48" s="261"/>
      <c r="J48" s="261"/>
      <c r="K48" s="261"/>
    </row>
    <row r="49" spans="1:12" ht="13.15" customHeight="1" thickBot="1" x14ac:dyDescent="0.25">
      <c r="A49" s="318">
        <v>46</v>
      </c>
      <c r="B49" s="445" t="s">
        <v>1205</v>
      </c>
      <c r="C49" s="422" t="s">
        <v>76</v>
      </c>
      <c r="D49" s="297" t="s">
        <v>709</v>
      </c>
      <c r="E49" s="116"/>
      <c r="F49" s="116"/>
      <c r="G49" s="116"/>
      <c r="H49" s="116"/>
      <c r="I49" s="116"/>
      <c r="J49" s="116"/>
      <c r="K49" s="116"/>
    </row>
    <row r="50" spans="1:12" ht="15" x14ac:dyDescent="0.2">
      <c r="A50" s="318">
        <v>47</v>
      </c>
      <c r="B50" s="435" t="s">
        <v>1206</v>
      </c>
      <c r="C50" s="309" t="s">
        <v>86</v>
      </c>
      <c r="D50" s="297" t="s">
        <v>710</v>
      </c>
      <c r="E50" s="261"/>
      <c r="F50" s="261"/>
      <c r="G50" s="261"/>
      <c r="H50" s="261"/>
      <c r="I50" s="261"/>
      <c r="J50" s="261"/>
      <c r="K50" s="261"/>
    </row>
    <row r="51" spans="1:12" ht="24.4" customHeight="1" x14ac:dyDescent="0.2">
      <c r="A51" s="318">
        <v>48</v>
      </c>
      <c r="B51" s="298" t="s">
        <v>87</v>
      </c>
      <c r="C51" s="298" t="s">
        <v>87</v>
      </c>
      <c r="D51" s="297" t="s">
        <v>711</v>
      </c>
      <c r="E51" s="261"/>
      <c r="F51" s="261"/>
      <c r="G51" s="261"/>
      <c r="H51" s="261"/>
      <c r="I51" s="261"/>
      <c r="J51" s="261"/>
      <c r="K51" s="261"/>
    </row>
    <row r="52" spans="1:12" ht="12.75" customHeight="1" x14ac:dyDescent="0.2">
      <c r="A52" s="318">
        <v>49</v>
      </c>
      <c r="B52" s="122" t="s">
        <v>1207</v>
      </c>
      <c r="C52" s="122" t="s">
        <v>77</v>
      </c>
      <c r="D52" s="297" t="s">
        <v>712</v>
      </c>
      <c r="E52" s="310"/>
      <c r="F52" s="311"/>
      <c r="G52" s="311"/>
      <c r="H52" s="311"/>
      <c r="I52" s="311"/>
      <c r="J52" s="311"/>
      <c r="K52" s="311"/>
    </row>
    <row r="53" spans="1:12" ht="25.5" x14ac:dyDescent="0.2">
      <c r="A53" s="318">
        <v>50</v>
      </c>
      <c r="B53" s="298" t="s">
        <v>405</v>
      </c>
      <c r="C53" s="298" t="s">
        <v>405</v>
      </c>
      <c r="D53" s="297" t="s">
        <v>713</v>
      </c>
      <c r="E53" s="261"/>
      <c r="F53" s="261"/>
      <c r="G53" s="261"/>
      <c r="H53" s="261"/>
      <c r="I53" s="261"/>
      <c r="J53" s="261"/>
      <c r="K53" s="261"/>
    </row>
    <row r="54" spans="1:12" ht="23.65" customHeight="1" thickBot="1" x14ac:dyDescent="0.25">
      <c r="A54" s="318">
        <v>51</v>
      </c>
      <c r="B54" s="284" t="s">
        <v>1210</v>
      </c>
      <c r="C54" s="284" t="s">
        <v>409</v>
      </c>
      <c r="D54" s="297" t="s">
        <v>714</v>
      </c>
      <c r="E54" s="261"/>
      <c r="F54" s="261"/>
      <c r="G54" s="261"/>
      <c r="H54" s="261"/>
      <c r="I54" s="261"/>
      <c r="J54" s="261"/>
      <c r="K54" s="261"/>
    </row>
    <row r="55" spans="1:12" ht="15.75" thickBot="1" x14ac:dyDescent="0.25">
      <c r="A55" s="318">
        <v>52</v>
      </c>
      <c r="B55" s="445" t="s">
        <v>1208</v>
      </c>
      <c r="C55" s="423" t="s">
        <v>84</v>
      </c>
      <c r="D55" s="297" t="s">
        <v>715</v>
      </c>
      <c r="E55" s="261"/>
      <c r="F55" s="261"/>
      <c r="G55" s="261"/>
      <c r="H55" s="261"/>
      <c r="I55" s="261"/>
      <c r="J55" s="261"/>
      <c r="K55" s="261"/>
    </row>
    <row r="56" spans="1:12" ht="13.15" customHeight="1" thickBot="1" x14ac:dyDescent="0.25">
      <c r="A56" s="318">
        <v>53</v>
      </c>
      <c r="B56" s="446" t="s">
        <v>1209</v>
      </c>
      <c r="C56" s="242" t="s">
        <v>569</v>
      </c>
      <c r="D56" s="297" t="s">
        <v>716</v>
      </c>
      <c r="E56" s="261"/>
      <c r="F56" s="261"/>
      <c r="G56" s="261"/>
      <c r="H56" s="261"/>
      <c r="I56" s="261"/>
      <c r="J56" s="261"/>
      <c r="K56" s="261"/>
    </row>
    <row r="57" spans="1:12" ht="15.75" thickBot="1" x14ac:dyDescent="0.25">
      <c r="A57" s="318">
        <v>54</v>
      </c>
      <c r="B57" s="446" t="s">
        <v>1209</v>
      </c>
      <c r="C57" s="242" t="s">
        <v>569</v>
      </c>
      <c r="D57" s="297" t="s">
        <v>717</v>
      </c>
      <c r="E57" s="261"/>
      <c r="F57" s="261"/>
      <c r="G57" s="261"/>
      <c r="H57" s="261"/>
      <c r="I57" s="261"/>
      <c r="J57" s="261"/>
      <c r="K57" s="261"/>
    </row>
    <row r="58" spans="1:12" ht="13.15" customHeight="1" thickBot="1" x14ac:dyDescent="0.25">
      <c r="A58" s="318">
        <v>55</v>
      </c>
      <c r="B58" s="446" t="s">
        <v>1209</v>
      </c>
      <c r="C58" s="242" t="s">
        <v>569</v>
      </c>
      <c r="D58" s="297" t="s">
        <v>718</v>
      </c>
      <c r="E58" s="261"/>
      <c r="F58" s="261"/>
      <c r="G58" s="261"/>
      <c r="H58" s="261"/>
      <c r="I58" s="261"/>
      <c r="J58" s="261"/>
      <c r="K58" s="261"/>
    </row>
    <row r="59" spans="1:12" ht="13.15" customHeight="1" thickBot="1" x14ac:dyDescent="0.25">
      <c r="A59" s="318">
        <v>56</v>
      </c>
      <c r="B59" s="445" t="s">
        <v>1211</v>
      </c>
      <c r="C59" s="423" t="s">
        <v>85</v>
      </c>
      <c r="D59" s="297" t="s">
        <v>719</v>
      </c>
      <c r="E59" s="302"/>
      <c r="F59" s="303"/>
      <c r="G59" s="303"/>
      <c r="H59" s="303"/>
      <c r="I59" s="303"/>
      <c r="J59" s="303"/>
      <c r="K59" s="303"/>
    </row>
    <row r="60" spans="1:12" s="137" customFormat="1" ht="26.25" thickBot="1" x14ac:dyDescent="0.25">
      <c r="A60" s="318">
        <v>57</v>
      </c>
      <c r="B60" s="446" t="s">
        <v>1212</v>
      </c>
      <c r="C60" s="242" t="s">
        <v>570</v>
      </c>
      <c r="D60" s="297" t="s">
        <v>720</v>
      </c>
      <c r="E60" s="261"/>
      <c r="F60" s="261"/>
      <c r="G60" s="261"/>
      <c r="H60" s="261"/>
      <c r="I60" s="261"/>
      <c r="J60" s="261"/>
      <c r="K60" s="261"/>
    </row>
    <row r="61" spans="1:12" ht="13.15" customHeight="1" thickBot="1" x14ac:dyDescent="0.25">
      <c r="A61" s="318">
        <v>58</v>
      </c>
      <c r="B61" s="445" t="s">
        <v>1213</v>
      </c>
      <c r="C61" s="422" t="s">
        <v>79</v>
      </c>
      <c r="D61" s="297" t="s">
        <v>721</v>
      </c>
      <c r="E61" s="261"/>
      <c r="F61" s="261"/>
      <c r="G61" s="261"/>
      <c r="H61" s="261"/>
      <c r="I61" s="261"/>
      <c r="J61" s="261"/>
      <c r="K61" s="261"/>
    </row>
    <row r="62" spans="1:12" ht="13.15" customHeight="1" thickBot="1" x14ac:dyDescent="0.25">
      <c r="A62" s="318">
        <v>59</v>
      </c>
      <c r="B62" s="447" t="s">
        <v>1214</v>
      </c>
      <c r="C62" s="312" t="s">
        <v>286</v>
      </c>
      <c r="D62" s="297" t="s">
        <v>722</v>
      </c>
      <c r="E62" s="302"/>
      <c r="F62" s="303"/>
      <c r="G62" s="303"/>
      <c r="H62" s="303"/>
      <c r="I62" s="303"/>
      <c r="J62" s="303"/>
      <c r="K62" s="303"/>
    </row>
    <row r="63" spans="1:12" ht="15.75" thickBot="1" x14ac:dyDescent="0.25">
      <c r="A63" s="318">
        <v>60</v>
      </c>
      <c r="B63" s="447" t="s">
        <v>1215</v>
      </c>
      <c r="C63" s="313" t="s">
        <v>285</v>
      </c>
      <c r="D63" s="297" t="s">
        <v>723</v>
      </c>
      <c r="E63" s="181"/>
      <c r="F63" s="181"/>
      <c r="G63" s="181"/>
      <c r="H63" s="181"/>
      <c r="I63" s="181"/>
      <c r="J63" s="181"/>
      <c r="K63" s="181"/>
    </row>
    <row r="64" spans="1:12" s="323" customFormat="1" ht="14.65" customHeight="1" x14ac:dyDescent="0.2">
      <c r="B64" s="448" t="s">
        <v>1216</v>
      </c>
      <c r="C64" s="317" t="s">
        <v>495</v>
      </c>
      <c r="D64" s="225"/>
      <c r="E64" s="225"/>
      <c r="F64" s="225"/>
      <c r="G64" s="225"/>
      <c r="H64" s="225"/>
      <c r="I64" s="225"/>
      <c r="J64" s="225"/>
      <c r="K64" s="225"/>
      <c r="L64" s="225"/>
    </row>
    <row r="65" spans="1:4" ht="13.15" customHeight="1" x14ac:dyDescent="0.2">
      <c r="A65" s="318">
        <v>61</v>
      </c>
      <c r="B65" s="433" t="s">
        <v>1217</v>
      </c>
      <c r="C65" s="230" t="s">
        <v>78</v>
      </c>
      <c r="D65" s="285" t="s">
        <v>724</v>
      </c>
    </row>
    <row r="66" spans="1:4" ht="25.15" customHeight="1" x14ac:dyDescent="0.2">
      <c r="A66" s="318">
        <v>62</v>
      </c>
      <c r="B66" s="435" t="s">
        <v>1218</v>
      </c>
      <c r="C66" s="122" t="s">
        <v>497</v>
      </c>
      <c r="D66" s="285" t="s">
        <v>725</v>
      </c>
    </row>
    <row r="67" spans="1:4" ht="13.15" customHeight="1" thickBot="1" x14ac:dyDescent="0.25">
      <c r="A67" s="318">
        <v>63</v>
      </c>
      <c r="B67" s="435" t="s">
        <v>1219</v>
      </c>
      <c r="C67" s="47" t="s">
        <v>504</v>
      </c>
      <c r="D67" s="285" t="s">
        <v>726</v>
      </c>
    </row>
    <row r="68" spans="1:4" ht="25.9" customHeight="1" thickBot="1" x14ac:dyDescent="0.25">
      <c r="A68" s="318">
        <v>64</v>
      </c>
      <c r="B68" s="449" t="s">
        <v>1220</v>
      </c>
      <c r="C68" s="228" t="s">
        <v>1161</v>
      </c>
      <c r="D68" s="285" t="s">
        <v>727</v>
      </c>
    </row>
    <row r="69" spans="1:4" ht="13.15" customHeight="1" thickBot="1" x14ac:dyDescent="0.25">
      <c r="A69" s="318">
        <v>65</v>
      </c>
      <c r="B69" s="450" t="s">
        <v>1221</v>
      </c>
      <c r="C69" s="358" t="s">
        <v>505</v>
      </c>
      <c r="D69" s="285" t="s">
        <v>728</v>
      </c>
    </row>
    <row r="70" spans="1:4" ht="38.65" customHeight="1" thickBot="1" x14ac:dyDescent="0.25">
      <c r="A70" s="318">
        <v>66</v>
      </c>
      <c r="B70" s="447" t="s">
        <v>1222</v>
      </c>
      <c r="C70" s="228" t="s">
        <v>1162</v>
      </c>
      <c r="D70" s="285" t="s">
        <v>729</v>
      </c>
    </row>
    <row r="71" spans="1:4" ht="15.75" thickBot="1" x14ac:dyDescent="0.25">
      <c r="A71" s="318">
        <v>67</v>
      </c>
      <c r="B71" s="435" t="s">
        <v>1223</v>
      </c>
      <c r="C71" s="47" t="s">
        <v>7</v>
      </c>
      <c r="D71" s="285" t="s">
        <v>730</v>
      </c>
    </row>
    <row r="72" spans="1:4" ht="39" thickBot="1" x14ac:dyDescent="0.25">
      <c r="A72" s="318">
        <v>68</v>
      </c>
      <c r="B72" s="449" t="s">
        <v>1224</v>
      </c>
      <c r="C72" s="228" t="s">
        <v>499</v>
      </c>
      <c r="D72" s="285" t="s">
        <v>731</v>
      </c>
    </row>
    <row r="73" spans="1:4" ht="13.15" customHeight="1" thickBot="1" x14ac:dyDescent="0.25">
      <c r="A73" s="318">
        <v>69</v>
      </c>
      <c r="B73" s="435" t="s">
        <v>1225</v>
      </c>
      <c r="C73" s="47" t="s">
        <v>8</v>
      </c>
      <c r="D73" s="285" t="s">
        <v>732</v>
      </c>
    </row>
    <row r="74" spans="1:4" ht="42" customHeight="1" thickBot="1" x14ac:dyDescent="0.25">
      <c r="A74" s="318">
        <v>70</v>
      </c>
      <c r="B74" s="449" t="s">
        <v>1226</v>
      </c>
      <c r="C74" s="228" t="s">
        <v>500</v>
      </c>
      <c r="D74" s="285" t="s">
        <v>733</v>
      </c>
    </row>
    <row r="75" spans="1:4" ht="15.75" thickBot="1" x14ac:dyDescent="0.25">
      <c r="A75" s="318">
        <v>71</v>
      </c>
      <c r="B75" s="451" t="s">
        <v>1227</v>
      </c>
      <c r="C75" s="204" t="s">
        <v>82</v>
      </c>
      <c r="D75" s="285" t="s">
        <v>734</v>
      </c>
    </row>
    <row r="76" spans="1:4" ht="38.65" customHeight="1" thickBot="1" x14ac:dyDescent="0.25">
      <c r="A76" s="318">
        <v>72</v>
      </c>
      <c r="B76" s="452" t="s">
        <v>1228</v>
      </c>
      <c r="C76" s="229" t="s">
        <v>501</v>
      </c>
      <c r="D76" s="285" t="s">
        <v>735</v>
      </c>
    </row>
    <row r="77" spans="1:4" ht="15.75" thickBot="1" x14ac:dyDescent="0.25">
      <c r="A77" s="318">
        <v>73</v>
      </c>
      <c r="B77" s="435" t="s">
        <v>1229</v>
      </c>
      <c r="C77" s="122" t="s">
        <v>80</v>
      </c>
      <c r="D77" s="285" t="s">
        <v>736</v>
      </c>
    </row>
    <row r="78" spans="1:4" ht="102.75" thickBot="1" x14ac:dyDescent="0.25">
      <c r="A78" s="318">
        <v>74</v>
      </c>
      <c r="B78" s="449" t="s">
        <v>1230</v>
      </c>
      <c r="C78" s="228" t="s">
        <v>502</v>
      </c>
      <c r="D78" s="285" t="s">
        <v>737</v>
      </c>
    </row>
    <row r="79" spans="1:4" ht="39" thickBot="1" x14ac:dyDescent="0.25">
      <c r="A79" s="318">
        <v>75</v>
      </c>
      <c r="B79" s="447" t="s">
        <v>1231</v>
      </c>
      <c r="C79" s="228" t="s">
        <v>135</v>
      </c>
      <c r="D79" s="285" t="s">
        <v>738</v>
      </c>
    </row>
    <row r="80" spans="1:4" ht="43.5" customHeight="1" thickBot="1" x14ac:dyDescent="0.25">
      <c r="A80" s="318">
        <v>76</v>
      </c>
      <c r="B80" s="447" t="s">
        <v>1232</v>
      </c>
      <c r="C80" s="228" t="s">
        <v>503</v>
      </c>
      <c r="D80" s="285" t="s">
        <v>739</v>
      </c>
    </row>
    <row r="81" spans="1:11" ht="38.25" x14ac:dyDescent="0.2">
      <c r="A81" s="318">
        <v>77</v>
      </c>
      <c r="B81" s="453" t="s">
        <v>1233</v>
      </c>
      <c r="C81" s="150" t="s">
        <v>367</v>
      </c>
      <c r="D81" s="285" t="s">
        <v>740</v>
      </c>
    </row>
    <row r="82" spans="1:11" ht="38.25" x14ac:dyDescent="0.2">
      <c r="A82" s="318">
        <v>78</v>
      </c>
      <c r="B82" s="453" t="s">
        <v>1234</v>
      </c>
      <c r="C82" s="151" t="s">
        <v>368</v>
      </c>
      <c r="D82" s="285" t="s">
        <v>741</v>
      </c>
    </row>
    <row r="83" spans="1:11" ht="51" x14ac:dyDescent="0.2">
      <c r="A83" s="318">
        <v>79</v>
      </c>
      <c r="B83" s="453" t="s">
        <v>1235</v>
      </c>
      <c r="C83" s="151" t="s">
        <v>369</v>
      </c>
      <c r="D83" s="285" t="s">
        <v>742</v>
      </c>
    </row>
    <row r="84" spans="1:11" ht="63.75" x14ac:dyDescent="0.2">
      <c r="A84" s="318">
        <v>80</v>
      </c>
      <c r="B84" s="453" t="s">
        <v>1236</v>
      </c>
      <c r="C84" s="151" t="s">
        <v>370</v>
      </c>
      <c r="D84" s="285" t="s">
        <v>743</v>
      </c>
    </row>
    <row r="85" spans="1:11" ht="39" thickBot="1" x14ac:dyDescent="0.25">
      <c r="A85" s="318">
        <v>81</v>
      </c>
      <c r="B85" s="454" t="s">
        <v>1237</v>
      </c>
      <c r="C85" s="152" t="s">
        <v>371</v>
      </c>
      <c r="D85" s="285" t="s">
        <v>744</v>
      </c>
    </row>
    <row r="86" spans="1:11" ht="15" x14ac:dyDescent="0.2">
      <c r="A86" s="318">
        <v>82</v>
      </c>
      <c r="B86" s="435" t="s">
        <v>1238</v>
      </c>
      <c r="C86" s="47" t="s">
        <v>366</v>
      </c>
      <c r="D86" s="285" t="s">
        <v>745</v>
      </c>
    </row>
    <row r="87" spans="1:11" s="323" customFormat="1" ht="15" x14ac:dyDescent="0.2">
      <c r="B87" s="317" t="s">
        <v>1239</v>
      </c>
      <c r="C87" s="317" t="s">
        <v>1115</v>
      </c>
      <c r="D87" s="225"/>
      <c r="E87" s="225"/>
      <c r="F87" s="225"/>
      <c r="G87" s="225"/>
      <c r="H87" s="225"/>
      <c r="I87" s="225"/>
      <c r="J87" s="225"/>
      <c r="K87" s="225"/>
    </row>
    <row r="88" spans="1:11" ht="40.15" customHeight="1" x14ac:dyDescent="0.2">
      <c r="A88" s="318">
        <v>83</v>
      </c>
      <c r="B88" s="122" t="s">
        <v>1240</v>
      </c>
      <c r="C88" s="122" t="s">
        <v>1117</v>
      </c>
      <c r="D88" s="285" t="s">
        <v>1112</v>
      </c>
    </row>
    <row r="89" spans="1:11" ht="25.5" x14ac:dyDescent="0.2">
      <c r="A89" s="318">
        <v>84</v>
      </c>
      <c r="B89" s="122" t="s">
        <v>1241</v>
      </c>
      <c r="C89" s="122" t="s">
        <v>1118</v>
      </c>
      <c r="D89" s="285" t="s">
        <v>1113</v>
      </c>
    </row>
    <row r="90" spans="1:11" ht="15" x14ac:dyDescent="0.2">
      <c r="A90" s="318">
        <v>85</v>
      </c>
      <c r="B90" s="122" t="s">
        <v>1242</v>
      </c>
      <c r="C90" s="122" t="s">
        <v>1111</v>
      </c>
      <c r="D90" s="285" t="s">
        <v>1114</v>
      </c>
    </row>
    <row r="91" spans="1:11" ht="38.25" x14ac:dyDescent="0.2">
      <c r="A91" s="318">
        <v>86</v>
      </c>
      <c r="B91" s="122" t="s">
        <v>1243</v>
      </c>
      <c r="C91" s="122" t="s">
        <v>399</v>
      </c>
      <c r="D91" s="285" t="s">
        <v>746</v>
      </c>
    </row>
    <row r="92" spans="1:11" ht="140.25" x14ac:dyDescent="0.2">
      <c r="A92" s="318">
        <v>87</v>
      </c>
      <c r="B92" s="114" t="s">
        <v>1244</v>
      </c>
      <c r="C92" s="114" t="s">
        <v>377</v>
      </c>
      <c r="D92" s="297" t="s">
        <v>747</v>
      </c>
    </row>
    <row r="93" spans="1:11" ht="15.75" thickBot="1" x14ac:dyDescent="0.25">
      <c r="A93" s="318">
        <v>88</v>
      </c>
      <c r="C93" s="47"/>
    </row>
    <row r="94" spans="1:11" ht="15.75" thickBot="1" x14ac:dyDescent="0.25">
      <c r="A94" s="318">
        <v>89</v>
      </c>
      <c r="B94" s="449" t="s">
        <v>1245</v>
      </c>
      <c r="C94" s="228" t="s">
        <v>1</v>
      </c>
      <c r="D94" s="297" t="s">
        <v>748</v>
      </c>
    </row>
    <row r="95" spans="1:11" ht="15.75" thickBot="1" x14ac:dyDescent="0.25">
      <c r="A95" s="318">
        <v>90</v>
      </c>
      <c r="B95" s="447" t="s">
        <v>1246</v>
      </c>
      <c r="C95" s="231" t="s">
        <v>57</v>
      </c>
      <c r="D95" s="297" t="s">
        <v>749</v>
      </c>
    </row>
    <row r="96" spans="1:11" ht="15.75" thickBot="1" x14ac:dyDescent="0.25">
      <c r="A96" s="318">
        <v>91</v>
      </c>
      <c r="B96" s="447" t="s">
        <v>1247</v>
      </c>
      <c r="C96" s="232" t="s">
        <v>62</v>
      </c>
      <c r="D96" s="297" t="s">
        <v>750</v>
      </c>
    </row>
    <row r="97" spans="1:4" ht="15.75" thickBot="1" x14ac:dyDescent="0.25">
      <c r="A97" s="318">
        <v>92</v>
      </c>
      <c r="B97" s="447" t="s">
        <v>1248</v>
      </c>
      <c r="C97" s="232" t="s">
        <v>2</v>
      </c>
      <c r="D97" s="297" t="s">
        <v>751</v>
      </c>
    </row>
    <row r="98" spans="1:4" ht="15.75" thickBot="1" x14ac:dyDescent="0.25">
      <c r="A98" s="318">
        <v>93</v>
      </c>
      <c r="B98" s="447" t="s">
        <v>1249</v>
      </c>
      <c r="C98" s="232" t="s">
        <v>103</v>
      </c>
      <c r="D98" s="297" t="s">
        <v>752</v>
      </c>
    </row>
    <row r="99" spans="1:4" ht="15.75" thickBot="1" x14ac:dyDescent="0.25">
      <c r="A99" s="318">
        <v>94</v>
      </c>
      <c r="B99" s="447" t="s">
        <v>1250</v>
      </c>
      <c r="C99" s="232" t="s">
        <v>12</v>
      </c>
      <c r="D99" s="297" t="s">
        <v>753</v>
      </c>
    </row>
    <row r="100" spans="1:4" ht="26.25" thickBot="1" x14ac:dyDescent="0.25">
      <c r="A100" s="318">
        <v>95</v>
      </c>
      <c r="B100" s="447" t="s">
        <v>1251</v>
      </c>
      <c r="C100" s="233" t="s">
        <v>438</v>
      </c>
      <c r="D100" s="297" t="s">
        <v>754</v>
      </c>
    </row>
    <row r="101" spans="1:4" ht="76.5" x14ac:dyDescent="0.2">
      <c r="A101" s="318">
        <v>96</v>
      </c>
      <c r="B101" s="141" t="s">
        <v>1252</v>
      </c>
      <c r="C101" s="141" t="s">
        <v>439</v>
      </c>
      <c r="D101" s="297" t="s">
        <v>755</v>
      </c>
    </row>
    <row r="102" spans="1:4" ht="38.25" x14ac:dyDescent="0.2">
      <c r="A102" s="318">
        <v>97</v>
      </c>
      <c r="B102" s="234" t="s">
        <v>1253</v>
      </c>
      <c r="C102" s="234" t="s">
        <v>440</v>
      </c>
      <c r="D102" s="297" t="s">
        <v>756</v>
      </c>
    </row>
    <row r="103" spans="1:4" ht="67.900000000000006" customHeight="1" x14ac:dyDescent="0.2">
      <c r="A103" s="318">
        <v>98</v>
      </c>
      <c r="B103" s="141" t="s">
        <v>1254</v>
      </c>
      <c r="C103" s="141" t="s">
        <v>506</v>
      </c>
      <c r="D103" s="297" t="s">
        <v>757</v>
      </c>
    </row>
    <row r="104" spans="1:4" ht="25.5" x14ac:dyDescent="0.2">
      <c r="A104" s="318">
        <v>99</v>
      </c>
      <c r="B104" s="234" t="s">
        <v>1255</v>
      </c>
      <c r="C104" s="234" t="s">
        <v>441</v>
      </c>
      <c r="D104" s="297" t="s">
        <v>758</v>
      </c>
    </row>
    <row r="105" spans="1:4" ht="38.25" x14ac:dyDescent="0.2">
      <c r="A105" s="318">
        <v>100</v>
      </c>
      <c r="B105" s="202" t="s">
        <v>1256</v>
      </c>
      <c r="C105" s="202" t="s">
        <v>442</v>
      </c>
      <c r="D105" s="297" t="s">
        <v>759</v>
      </c>
    </row>
    <row r="106" spans="1:4" ht="15.75" thickBot="1" x14ac:dyDescent="0.25">
      <c r="A106" s="318">
        <v>101</v>
      </c>
      <c r="B106" s="235" t="s">
        <v>1257</v>
      </c>
      <c r="C106" s="235" t="s">
        <v>365</v>
      </c>
      <c r="D106" s="297" t="s">
        <v>760</v>
      </c>
    </row>
    <row r="107" spans="1:4" ht="15" x14ac:dyDescent="0.2">
      <c r="A107" s="318">
        <v>102</v>
      </c>
      <c r="B107" s="74" t="s">
        <v>1258</v>
      </c>
      <c r="C107" s="74" t="s">
        <v>374</v>
      </c>
      <c r="D107" s="297" t="s">
        <v>761</v>
      </c>
    </row>
    <row r="108" spans="1:4" ht="15.75" thickBot="1" x14ac:dyDescent="0.25">
      <c r="A108" s="318">
        <v>103</v>
      </c>
      <c r="B108" s="236" t="s">
        <v>1259</v>
      </c>
      <c r="C108" s="236" t="s">
        <v>395</v>
      </c>
      <c r="D108" s="297" t="s">
        <v>762</v>
      </c>
    </row>
    <row r="109" spans="1:4" ht="26.25" thickBot="1" x14ac:dyDescent="0.25">
      <c r="A109" s="318">
        <v>104</v>
      </c>
      <c r="B109" s="74" t="s">
        <v>1260</v>
      </c>
      <c r="C109" s="74" t="s">
        <v>375</v>
      </c>
      <c r="D109" s="297" t="s">
        <v>763</v>
      </c>
    </row>
    <row r="110" spans="1:4" ht="26.25" thickBot="1" x14ac:dyDescent="0.25">
      <c r="A110" s="318">
        <v>105</v>
      </c>
      <c r="B110" s="449" t="s">
        <v>1265</v>
      </c>
      <c r="C110" s="236" t="s">
        <v>443</v>
      </c>
      <c r="D110" s="297" t="s">
        <v>764</v>
      </c>
    </row>
    <row r="111" spans="1:4" ht="15.75" thickBot="1" x14ac:dyDescent="0.25">
      <c r="A111" s="318">
        <v>106</v>
      </c>
      <c r="B111" s="455" t="s">
        <v>1261</v>
      </c>
      <c r="C111" s="332" t="s">
        <v>1122</v>
      </c>
      <c r="D111" s="44"/>
    </row>
    <row r="112" spans="1:4" ht="15.75" thickBot="1" x14ac:dyDescent="0.25">
      <c r="A112" s="318">
        <v>107</v>
      </c>
      <c r="B112" s="447" t="s">
        <v>1262</v>
      </c>
      <c r="C112" s="232" t="s">
        <v>58</v>
      </c>
      <c r="D112" s="297" t="s">
        <v>765</v>
      </c>
    </row>
    <row r="113" spans="1:5" ht="26.25" thickBot="1" x14ac:dyDescent="0.25">
      <c r="A113" s="318">
        <v>108</v>
      </c>
      <c r="B113" s="456" t="s">
        <v>1263</v>
      </c>
      <c r="C113" s="255" t="s">
        <v>515</v>
      </c>
      <c r="D113" s="297" t="s">
        <v>766</v>
      </c>
    </row>
    <row r="114" spans="1:5" ht="15.75" thickBot="1" x14ac:dyDescent="0.25">
      <c r="A114" s="318">
        <v>109</v>
      </c>
      <c r="B114" s="449" t="s">
        <v>1264</v>
      </c>
      <c r="C114" s="232" t="s">
        <v>444</v>
      </c>
      <c r="D114" s="314" t="s">
        <v>412</v>
      </c>
      <c r="E114" s="70"/>
    </row>
    <row r="115" spans="1:5" ht="26.25" thickBot="1" x14ac:dyDescent="0.25">
      <c r="A115" s="318">
        <v>110</v>
      </c>
      <c r="B115" s="153" t="s">
        <v>1266</v>
      </c>
      <c r="C115" s="153" t="s">
        <v>445</v>
      </c>
      <c r="D115" s="314" t="s">
        <v>413</v>
      </c>
    </row>
    <row r="116" spans="1:5" ht="15.75" thickBot="1" x14ac:dyDescent="0.25">
      <c r="A116" s="318">
        <v>111</v>
      </c>
      <c r="B116" s="449" t="s">
        <v>1267</v>
      </c>
      <c r="C116" s="232" t="s">
        <v>516</v>
      </c>
      <c r="D116" s="297" t="s">
        <v>767</v>
      </c>
    </row>
    <row r="117" spans="1:5" ht="15.75" thickBot="1" x14ac:dyDescent="0.25">
      <c r="A117" s="318">
        <v>112</v>
      </c>
      <c r="B117" s="447" t="s">
        <v>1268</v>
      </c>
      <c r="C117" s="232" t="s">
        <v>512</v>
      </c>
      <c r="D117" s="297" t="s">
        <v>768</v>
      </c>
    </row>
    <row r="118" spans="1:5" ht="90" thickBot="1" x14ac:dyDescent="0.25">
      <c r="A118" s="318">
        <v>113</v>
      </c>
      <c r="B118" s="256" t="s">
        <v>1269</v>
      </c>
      <c r="C118" s="256" t="s">
        <v>514</v>
      </c>
      <c r="D118" s="314" t="s">
        <v>414</v>
      </c>
    </row>
    <row r="119" spans="1:5" ht="15" x14ac:dyDescent="0.2">
      <c r="A119" s="318">
        <v>114</v>
      </c>
      <c r="B119" s="231" t="s">
        <v>1270</v>
      </c>
      <c r="C119" s="231" t="s">
        <v>65</v>
      </c>
      <c r="D119" s="297" t="s">
        <v>769</v>
      </c>
    </row>
    <row r="120" spans="1:5" ht="64.5" thickBot="1" x14ac:dyDescent="0.25">
      <c r="A120" s="318">
        <v>115</v>
      </c>
      <c r="B120" s="153" t="s">
        <v>1271</v>
      </c>
      <c r="C120" s="153" t="s">
        <v>513</v>
      </c>
      <c r="D120" s="297" t="s">
        <v>770</v>
      </c>
    </row>
    <row r="121" spans="1:5" s="97" customFormat="1" ht="15.75" thickBot="1" x14ac:dyDescent="0.25">
      <c r="A121" s="318">
        <v>116</v>
      </c>
      <c r="B121" s="457" t="s">
        <v>1272</v>
      </c>
      <c r="C121" s="265" t="s">
        <v>579</v>
      </c>
      <c r="D121" s="297" t="s">
        <v>771</v>
      </c>
    </row>
    <row r="122" spans="1:5" s="97" customFormat="1" ht="15.75" thickBot="1" x14ac:dyDescent="0.25">
      <c r="A122" s="318">
        <v>117</v>
      </c>
      <c r="B122" s="457" t="s">
        <v>1273</v>
      </c>
      <c r="C122" s="265" t="s">
        <v>575</v>
      </c>
      <c r="D122" s="297" t="s">
        <v>772</v>
      </c>
    </row>
    <row r="123" spans="1:5" s="97" customFormat="1" ht="15.75" thickBot="1" x14ac:dyDescent="0.25">
      <c r="A123" s="318">
        <v>118</v>
      </c>
      <c r="B123" s="457" t="s">
        <v>1274</v>
      </c>
      <c r="C123" s="265" t="s">
        <v>647</v>
      </c>
      <c r="D123" s="297" t="s">
        <v>773</v>
      </c>
    </row>
    <row r="124" spans="1:5" s="97" customFormat="1" ht="15.75" thickBot="1" x14ac:dyDescent="0.25">
      <c r="A124" s="318">
        <v>119</v>
      </c>
      <c r="B124" s="457" t="s">
        <v>1275</v>
      </c>
      <c r="C124" s="265" t="s">
        <v>576</v>
      </c>
      <c r="D124" s="297" t="s">
        <v>774</v>
      </c>
    </row>
    <row r="125" spans="1:5" s="97" customFormat="1" ht="15.75" thickBot="1" x14ac:dyDescent="0.25">
      <c r="A125" s="318">
        <v>120</v>
      </c>
      <c r="B125" s="457" t="s">
        <v>1276</v>
      </c>
      <c r="C125" s="265" t="s">
        <v>577</v>
      </c>
      <c r="D125" s="297" t="s">
        <v>775</v>
      </c>
    </row>
    <row r="126" spans="1:5" s="97" customFormat="1" ht="15.75" thickBot="1" x14ac:dyDescent="0.25">
      <c r="A126" s="318">
        <v>121</v>
      </c>
      <c r="B126" s="457" t="s">
        <v>1277</v>
      </c>
      <c r="C126" s="265" t="s">
        <v>578</v>
      </c>
      <c r="D126" s="297" t="s">
        <v>776</v>
      </c>
    </row>
    <row r="127" spans="1:5" s="97" customFormat="1" ht="26.25" thickBot="1" x14ac:dyDescent="0.25">
      <c r="A127" s="318">
        <v>122</v>
      </c>
      <c r="B127" s="213" t="s">
        <v>1278</v>
      </c>
      <c r="C127" s="213" t="s">
        <v>580</v>
      </c>
      <c r="D127" s="297" t="s">
        <v>777</v>
      </c>
    </row>
    <row r="128" spans="1:5" s="97" customFormat="1" ht="63.75" x14ac:dyDescent="0.2">
      <c r="A128" s="318">
        <v>123</v>
      </c>
      <c r="B128" s="330" t="s">
        <v>1279</v>
      </c>
      <c r="C128" s="330" t="s">
        <v>1146</v>
      </c>
      <c r="D128" s="297" t="s">
        <v>1107</v>
      </c>
    </row>
    <row r="129" spans="1:4" s="97" customFormat="1" ht="15.75" thickBot="1" x14ac:dyDescent="0.25">
      <c r="A129" s="318">
        <v>124</v>
      </c>
      <c r="B129" s="264" t="s">
        <v>1280</v>
      </c>
      <c r="C129" s="264" t="s">
        <v>673</v>
      </c>
      <c r="D129" s="297" t="s">
        <v>778</v>
      </c>
    </row>
    <row r="130" spans="1:4" ht="15" x14ac:dyDescent="0.2">
      <c r="A130" s="318">
        <v>125</v>
      </c>
      <c r="B130" s="231" t="s">
        <v>1281</v>
      </c>
      <c r="C130" s="231" t="s">
        <v>657</v>
      </c>
      <c r="D130" s="297" t="s">
        <v>779</v>
      </c>
    </row>
    <row r="131" spans="1:4" ht="27" customHeight="1" x14ac:dyDescent="0.2">
      <c r="A131" s="318">
        <v>126</v>
      </c>
      <c r="B131" s="255" t="s">
        <v>1282</v>
      </c>
      <c r="C131" s="255" t="s">
        <v>1163</v>
      </c>
      <c r="D131" s="297" t="s">
        <v>780</v>
      </c>
    </row>
    <row r="132" spans="1:4" ht="15" x14ac:dyDescent="0.2">
      <c r="A132" s="318">
        <v>127</v>
      </c>
      <c r="B132" s="255" t="s">
        <v>1285</v>
      </c>
      <c r="C132" s="255" t="s">
        <v>656</v>
      </c>
      <c r="D132" s="297" t="s">
        <v>781</v>
      </c>
    </row>
    <row r="133" spans="1:4" ht="15" x14ac:dyDescent="0.2">
      <c r="A133" s="318">
        <v>128</v>
      </c>
      <c r="B133" s="255" t="s">
        <v>1283</v>
      </c>
      <c r="C133" s="255" t="s">
        <v>655</v>
      </c>
      <c r="D133" s="297" t="s">
        <v>782</v>
      </c>
    </row>
    <row r="134" spans="1:4" ht="39" thickBot="1" x14ac:dyDescent="0.25">
      <c r="A134" s="318">
        <v>129</v>
      </c>
      <c r="B134" s="213" t="s">
        <v>1284</v>
      </c>
      <c r="C134" s="213" t="s">
        <v>658</v>
      </c>
      <c r="D134" s="297" t="s">
        <v>783</v>
      </c>
    </row>
    <row r="135" spans="1:4" ht="26.25" thickBot="1" x14ac:dyDescent="0.25">
      <c r="A135" s="318">
        <v>130</v>
      </c>
      <c r="B135" s="228" t="s">
        <v>1286</v>
      </c>
      <c r="C135" s="228" t="s">
        <v>446</v>
      </c>
      <c r="D135" s="297" t="s">
        <v>784</v>
      </c>
    </row>
    <row r="136" spans="1:4" ht="41.65" customHeight="1" thickBot="1" x14ac:dyDescent="0.25">
      <c r="A136" s="318">
        <v>131</v>
      </c>
      <c r="B136" s="213" t="s">
        <v>1287</v>
      </c>
      <c r="C136" s="213" t="s">
        <v>447</v>
      </c>
      <c r="D136" s="297" t="s">
        <v>785</v>
      </c>
    </row>
    <row r="137" spans="1:4" ht="39" thickBot="1" x14ac:dyDescent="0.25">
      <c r="A137" s="318">
        <v>132</v>
      </c>
      <c r="B137" s="229" t="s">
        <v>1288</v>
      </c>
      <c r="C137" s="229" t="s">
        <v>448</v>
      </c>
      <c r="D137" s="297" t="s">
        <v>786</v>
      </c>
    </row>
    <row r="138" spans="1:4" ht="102.75" thickBot="1" x14ac:dyDescent="0.25">
      <c r="A138" s="318">
        <v>133</v>
      </c>
      <c r="B138" s="213" t="s">
        <v>1289</v>
      </c>
      <c r="C138" s="213" t="s">
        <v>449</v>
      </c>
      <c r="D138" s="297" t="s">
        <v>787</v>
      </c>
    </row>
    <row r="139" spans="1:4" ht="15.75" thickBot="1" x14ac:dyDescent="0.25">
      <c r="A139" s="318">
        <v>134</v>
      </c>
      <c r="B139" s="458" t="s">
        <v>1290</v>
      </c>
      <c r="C139" s="237" t="s">
        <v>303</v>
      </c>
      <c r="D139" s="297" t="s">
        <v>788</v>
      </c>
    </row>
    <row r="140" spans="1:4" ht="25.9" customHeight="1" thickBot="1" x14ac:dyDescent="0.25">
      <c r="A140" s="318">
        <v>135</v>
      </c>
      <c r="B140" s="452" t="s">
        <v>1291</v>
      </c>
      <c r="C140" s="238" t="s">
        <v>517</v>
      </c>
      <c r="D140" s="297" t="s">
        <v>789</v>
      </c>
    </row>
    <row r="141" spans="1:4" ht="15" x14ac:dyDescent="0.2">
      <c r="A141" s="318">
        <v>136</v>
      </c>
      <c r="B141" s="214" t="s">
        <v>1292</v>
      </c>
      <c r="C141" s="214" t="s">
        <v>450</v>
      </c>
      <c r="D141" s="297" t="s">
        <v>790</v>
      </c>
    </row>
    <row r="142" spans="1:4" ht="51" x14ac:dyDescent="0.2">
      <c r="A142" s="318">
        <v>137</v>
      </c>
      <c r="B142" s="239" t="s">
        <v>1293</v>
      </c>
      <c r="C142" s="239" t="s">
        <v>403</v>
      </c>
      <c r="D142" s="297" t="s">
        <v>791</v>
      </c>
    </row>
    <row r="143" spans="1:4" ht="127.5" x14ac:dyDescent="0.2">
      <c r="A143" s="318">
        <v>138</v>
      </c>
      <c r="B143" s="214" t="s">
        <v>1294</v>
      </c>
      <c r="C143" s="214" t="s">
        <v>1154</v>
      </c>
      <c r="D143" s="297" t="s">
        <v>792</v>
      </c>
    </row>
    <row r="144" spans="1:4" ht="15" x14ac:dyDescent="0.2">
      <c r="A144" s="318">
        <v>139</v>
      </c>
      <c r="B144" s="239" t="s">
        <v>1295</v>
      </c>
      <c r="C144" s="239" t="s">
        <v>451</v>
      </c>
      <c r="D144" s="297" t="s">
        <v>793</v>
      </c>
    </row>
    <row r="145" spans="1:4" ht="76.5" x14ac:dyDescent="0.2">
      <c r="A145" s="318">
        <v>140</v>
      </c>
      <c r="B145" s="214" t="s">
        <v>1296</v>
      </c>
      <c r="C145" s="214" t="s">
        <v>518</v>
      </c>
      <c r="D145" s="297" t="s">
        <v>794</v>
      </c>
    </row>
    <row r="146" spans="1:4" ht="15" x14ac:dyDescent="0.2">
      <c r="A146" s="318">
        <v>141</v>
      </c>
      <c r="B146" s="234" t="s">
        <v>1297</v>
      </c>
      <c r="C146" s="234" t="s">
        <v>304</v>
      </c>
      <c r="D146" s="297" t="s">
        <v>795</v>
      </c>
    </row>
    <row r="147" spans="1:4" ht="26.25" thickBot="1" x14ac:dyDescent="0.25">
      <c r="A147" s="318">
        <v>142</v>
      </c>
      <c r="B147" s="459" t="s">
        <v>1298</v>
      </c>
      <c r="C147" s="154" t="s">
        <v>384</v>
      </c>
      <c r="D147" s="297" t="s">
        <v>796</v>
      </c>
    </row>
    <row r="148" spans="1:4" ht="15.75" thickBot="1" x14ac:dyDescent="0.25">
      <c r="A148" s="318">
        <v>143</v>
      </c>
      <c r="B148" s="449" t="s">
        <v>1299</v>
      </c>
      <c r="C148" s="234" t="s">
        <v>63</v>
      </c>
      <c r="D148" s="297" t="s">
        <v>797</v>
      </c>
    </row>
    <row r="149" spans="1:4" ht="25.5" x14ac:dyDescent="0.2">
      <c r="A149" s="318">
        <v>144</v>
      </c>
      <c r="B149" s="95" t="s">
        <v>1300</v>
      </c>
      <c r="C149" s="424" t="s">
        <v>305</v>
      </c>
      <c r="D149" s="297" t="s">
        <v>798</v>
      </c>
    </row>
    <row r="150" spans="1:4" ht="26.25" thickBot="1" x14ac:dyDescent="0.25">
      <c r="A150" s="318">
        <v>145</v>
      </c>
      <c r="B150" s="235" t="s">
        <v>1301</v>
      </c>
      <c r="C150" s="235" t="s">
        <v>71</v>
      </c>
      <c r="D150" s="297" t="s">
        <v>799</v>
      </c>
    </row>
    <row r="151" spans="1:4" ht="39" thickBot="1" x14ac:dyDescent="0.25">
      <c r="A151" s="318">
        <v>146</v>
      </c>
      <c r="B151" s="95" t="s">
        <v>1302</v>
      </c>
      <c r="C151" s="424" t="s">
        <v>306</v>
      </c>
      <c r="D151" s="297" t="s">
        <v>800</v>
      </c>
    </row>
    <row r="152" spans="1:4" ht="15" x14ac:dyDescent="0.2">
      <c r="A152" s="318">
        <v>147</v>
      </c>
      <c r="B152" s="240" t="s">
        <v>1303</v>
      </c>
      <c r="C152" s="240" t="s">
        <v>61</v>
      </c>
      <c r="D152" s="297" t="s">
        <v>801</v>
      </c>
    </row>
    <row r="153" spans="1:4" ht="76.5" x14ac:dyDescent="0.2">
      <c r="A153" s="318">
        <v>148</v>
      </c>
      <c r="B153" s="141" t="s">
        <v>1304</v>
      </c>
      <c r="C153" s="141" t="s">
        <v>385</v>
      </c>
      <c r="D153" s="297" t="s">
        <v>802</v>
      </c>
    </row>
    <row r="154" spans="1:4" ht="25.5" x14ac:dyDescent="0.2">
      <c r="A154" s="318">
        <v>149</v>
      </c>
      <c r="B154" s="234" t="s">
        <v>1305</v>
      </c>
      <c r="C154" s="234" t="s">
        <v>519</v>
      </c>
      <c r="D154" s="297" t="s">
        <v>803</v>
      </c>
    </row>
    <row r="155" spans="1:4" ht="38.25" x14ac:dyDescent="0.2">
      <c r="A155" s="318">
        <v>150</v>
      </c>
      <c r="B155" s="234" t="s">
        <v>1306</v>
      </c>
      <c r="C155" s="234" t="s">
        <v>520</v>
      </c>
      <c r="D155" s="297" t="s">
        <v>804</v>
      </c>
    </row>
    <row r="156" spans="1:4" ht="38.450000000000003" customHeight="1" x14ac:dyDescent="0.2">
      <c r="A156" s="318">
        <v>151</v>
      </c>
      <c r="B156" s="95" t="s">
        <v>1307</v>
      </c>
      <c r="C156" s="424" t="s">
        <v>521</v>
      </c>
      <c r="D156" s="297" t="s">
        <v>805</v>
      </c>
    </row>
    <row r="157" spans="1:4" ht="15" x14ac:dyDescent="0.2">
      <c r="A157" s="318">
        <v>152</v>
      </c>
      <c r="B157" s="234" t="s">
        <v>1308</v>
      </c>
      <c r="C157" s="234" t="s">
        <v>59</v>
      </c>
      <c r="D157" s="297" t="s">
        <v>806</v>
      </c>
    </row>
    <row r="158" spans="1:4" ht="25.5" x14ac:dyDescent="0.2">
      <c r="A158" s="318">
        <v>153</v>
      </c>
      <c r="B158" s="95" t="s">
        <v>1309</v>
      </c>
      <c r="C158" s="424" t="s">
        <v>452</v>
      </c>
      <c r="D158" s="297" t="s">
        <v>807</v>
      </c>
    </row>
    <row r="159" spans="1:4" ht="25.5" x14ac:dyDescent="0.2">
      <c r="A159" s="318">
        <v>154</v>
      </c>
      <c r="B159" s="234" t="s">
        <v>1310</v>
      </c>
      <c r="C159" s="234" t="s">
        <v>522</v>
      </c>
      <c r="D159" s="297" t="s">
        <v>808</v>
      </c>
    </row>
    <row r="160" spans="1:4" ht="80.45" customHeight="1" x14ac:dyDescent="0.2">
      <c r="A160" s="318">
        <v>155</v>
      </c>
      <c r="B160" s="95" t="s">
        <v>1311</v>
      </c>
      <c r="C160" s="424" t="s">
        <v>453</v>
      </c>
      <c r="D160" s="297" t="s">
        <v>809</v>
      </c>
    </row>
    <row r="161" spans="1:7" ht="51" x14ac:dyDescent="0.2">
      <c r="A161" s="318">
        <v>156</v>
      </c>
      <c r="B161" s="234" t="s">
        <v>1312</v>
      </c>
      <c r="C161" s="234" t="s">
        <v>454</v>
      </c>
      <c r="D161" s="297" t="s">
        <v>810</v>
      </c>
    </row>
    <row r="162" spans="1:7" ht="39" thickBot="1" x14ac:dyDescent="0.25">
      <c r="A162" s="318">
        <v>157</v>
      </c>
      <c r="B162" s="447" t="s">
        <v>1313</v>
      </c>
      <c r="C162" s="234" t="s">
        <v>523</v>
      </c>
      <c r="D162" s="297" t="s">
        <v>811</v>
      </c>
    </row>
    <row r="163" spans="1:7" ht="26.25" thickBot="1" x14ac:dyDescent="0.25">
      <c r="A163" s="318">
        <v>158</v>
      </c>
      <c r="B163" s="447" t="s">
        <v>1314</v>
      </c>
      <c r="C163" s="234" t="s">
        <v>524</v>
      </c>
      <c r="D163" s="297" t="s">
        <v>812</v>
      </c>
    </row>
    <row r="164" spans="1:7" ht="26.25" thickBot="1" x14ac:dyDescent="0.25">
      <c r="A164" s="318">
        <v>159</v>
      </c>
      <c r="B164" s="447" t="s">
        <v>1315</v>
      </c>
      <c r="C164" s="234" t="s">
        <v>1155</v>
      </c>
      <c r="D164" s="297" t="s">
        <v>813</v>
      </c>
    </row>
    <row r="165" spans="1:7" ht="39" thickBot="1" x14ac:dyDescent="0.25">
      <c r="A165" s="318">
        <v>160</v>
      </c>
      <c r="B165" s="447" t="s">
        <v>1316</v>
      </c>
      <c r="C165" s="234" t="s">
        <v>525</v>
      </c>
      <c r="D165" s="297" t="s">
        <v>814</v>
      </c>
    </row>
    <row r="166" spans="1:7" ht="39" thickBot="1" x14ac:dyDescent="0.25">
      <c r="A166" s="318">
        <v>161</v>
      </c>
      <c r="B166" s="447" t="s">
        <v>1317</v>
      </c>
      <c r="C166" s="234" t="s">
        <v>526</v>
      </c>
      <c r="D166" s="297" t="s">
        <v>815</v>
      </c>
    </row>
    <row r="167" spans="1:7" ht="51.75" thickBot="1" x14ac:dyDescent="0.25">
      <c r="A167" s="318">
        <v>162</v>
      </c>
      <c r="B167" s="447" t="s">
        <v>1318</v>
      </c>
      <c r="C167" s="234" t="s">
        <v>1159</v>
      </c>
      <c r="D167" s="297" t="s">
        <v>816</v>
      </c>
    </row>
    <row r="168" spans="1:7" ht="51.75" thickBot="1" x14ac:dyDescent="0.25">
      <c r="A168" s="318">
        <v>163</v>
      </c>
      <c r="B168" s="447" t="s">
        <v>1319</v>
      </c>
      <c r="C168" s="234" t="s">
        <v>527</v>
      </c>
      <c r="D168" s="297" t="s">
        <v>817</v>
      </c>
    </row>
    <row r="169" spans="1:7" ht="39" thickBot="1" x14ac:dyDescent="0.25">
      <c r="A169" s="318">
        <v>164</v>
      </c>
      <c r="B169" s="447" t="s">
        <v>1320</v>
      </c>
      <c r="C169" s="234" t="s">
        <v>1158</v>
      </c>
      <c r="D169" s="297" t="s">
        <v>818</v>
      </c>
    </row>
    <row r="170" spans="1:7" ht="15" x14ac:dyDescent="0.2">
      <c r="A170" s="318">
        <v>165</v>
      </c>
      <c r="B170" s="234" t="s">
        <v>1321</v>
      </c>
      <c r="C170" s="234" t="s">
        <v>476</v>
      </c>
      <c r="D170" s="297" t="s">
        <v>819</v>
      </c>
    </row>
    <row r="171" spans="1:7" ht="59.65" customHeight="1" x14ac:dyDescent="0.2">
      <c r="A171" s="318">
        <v>166</v>
      </c>
      <c r="B171" s="141" t="s">
        <v>1322</v>
      </c>
      <c r="C171" s="141" t="s">
        <v>528</v>
      </c>
      <c r="D171" s="297" t="s">
        <v>820</v>
      </c>
    </row>
    <row r="172" spans="1:7" ht="25.5" x14ac:dyDescent="0.2">
      <c r="A172" s="318">
        <v>167</v>
      </c>
      <c r="B172" s="98" t="s">
        <v>1323</v>
      </c>
      <c r="C172" s="425" t="s">
        <v>343</v>
      </c>
      <c r="D172" s="297" t="s">
        <v>821</v>
      </c>
      <c r="G172" s="315" t="s">
        <v>1078</v>
      </c>
    </row>
    <row r="173" spans="1:7" ht="51.75" thickBot="1" x14ac:dyDescent="0.25">
      <c r="A173" s="318">
        <v>168</v>
      </c>
      <c r="B173" s="95" t="s">
        <v>1324</v>
      </c>
      <c r="C173" s="424" t="s">
        <v>328</v>
      </c>
      <c r="D173" s="297" t="s">
        <v>822</v>
      </c>
      <c r="G173" s="315" t="s">
        <v>1079</v>
      </c>
    </row>
    <row r="174" spans="1:7" ht="15.75" thickBot="1" x14ac:dyDescent="0.25">
      <c r="A174" s="318">
        <v>169</v>
      </c>
      <c r="B174" s="449" t="s">
        <v>1325</v>
      </c>
      <c r="C174" s="234" t="s">
        <v>477</v>
      </c>
      <c r="D174" s="297" t="s">
        <v>823</v>
      </c>
    </row>
    <row r="175" spans="1:7" ht="26.25" thickBot="1" x14ac:dyDescent="0.25">
      <c r="A175" s="318">
        <v>170</v>
      </c>
      <c r="B175" s="447" t="s">
        <v>1326</v>
      </c>
      <c r="C175" s="234" t="s">
        <v>396</v>
      </c>
      <c r="D175" s="297" t="s">
        <v>824</v>
      </c>
    </row>
    <row r="176" spans="1:7" ht="26.25" thickBot="1" x14ac:dyDescent="0.25">
      <c r="A176" s="318">
        <v>171</v>
      </c>
      <c r="B176" s="95" t="s">
        <v>1327</v>
      </c>
      <c r="C176" s="424" t="s">
        <v>378</v>
      </c>
      <c r="D176" s="297" t="s">
        <v>825</v>
      </c>
    </row>
    <row r="177" spans="1:10" ht="15.75" thickBot="1" x14ac:dyDescent="0.25">
      <c r="A177" s="318">
        <v>172</v>
      </c>
      <c r="B177" s="452" t="s">
        <v>1328</v>
      </c>
      <c r="C177" s="425" t="s">
        <v>313</v>
      </c>
      <c r="D177" s="297" t="s">
        <v>826</v>
      </c>
      <c r="G177" s="285" t="s">
        <v>1077</v>
      </c>
      <c r="J177" s="285" t="s">
        <v>1076</v>
      </c>
    </row>
    <row r="178" spans="1:10" ht="39" thickBot="1" x14ac:dyDescent="0.25">
      <c r="A178" s="318">
        <v>173</v>
      </c>
      <c r="B178" s="447" t="s">
        <v>1329</v>
      </c>
      <c r="C178" s="234" t="s">
        <v>397</v>
      </c>
      <c r="D178" s="297" t="s">
        <v>827</v>
      </c>
    </row>
    <row r="179" spans="1:10" ht="39" thickBot="1" x14ac:dyDescent="0.25">
      <c r="A179" s="318">
        <v>174</v>
      </c>
      <c r="B179" s="447" t="s">
        <v>1330</v>
      </c>
      <c r="C179" s="234" t="s">
        <v>1156</v>
      </c>
      <c r="D179" s="297" t="s">
        <v>828</v>
      </c>
    </row>
    <row r="180" spans="1:10" ht="77.25" thickBot="1" x14ac:dyDescent="0.25">
      <c r="A180" s="318">
        <v>175</v>
      </c>
      <c r="B180" s="95" t="s">
        <v>1331</v>
      </c>
      <c r="C180" s="424" t="s">
        <v>1149</v>
      </c>
      <c r="D180" s="297"/>
    </row>
    <row r="181" spans="1:10" ht="15.75" thickBot="1" x14ac:dyDescent="0.25">
      <c r="A181" s="318">
        <v>176</v>
      </c>
      <c r="B181" s="452" t="s">
        <v>1332</v>
      </c>
      <c r="C181" s="239" t="s">
        <v>474</v>
      </c>
      <c r="D181" s="297" t="s">
        <v>829</v>
      </c>
    </row>
    <row r="182" spans="1:10" ht="26.25" thickBot="1" x14ac:dyDescent="0.25">
      <c r="A182" s="318">
        <v>177</v>
      </c>
      <c r="B182" s="457" t="s">
        <v>1333</v>
      </c>
      <c r="C182" s="425" t="s">
        <v>321</v>
      </c>
      <c r="D182" s="297" t="s">
        <v>830</v>
      </c>
    </row>
    <row r="183" spans="1:10" ht="26.25" thickBot="1" x14ac:dyDescent="0.25">
      <c r="A183" s="318">
        <v>178</v>
      </c>
      <c r="B183" s="447" t="s">
        <v>1334</v>
      </c>
      <c r="C183" s="235" t="s">
        <v>455</v>
      </c>
      <c r="D183" s="297" t="s">
        <v>831</v>
      </c>
    </row>
    <row r="184" spans="1:10" ht="51" x14ac:dyDescent="0.2">
      <c r="A184" s="318">
        <v>179</v>
      </c>
      <c r="B184" s="95" t="s">
        <v>1335</v>
      </c>
      <c r="C184" s="424" t="s">
        <v>352</v>
      </c>
      <c r="D184" s="297" t="s">
        <v>832</v>
      </c>
    </row>
    <row r="185" spans="1:10" ht="26.25" thickBot="1" x14ac:dyDescent="0.25">
      <c r="A185" s="318">
        <v>180</v>
      </c>
      <c r="B185" s="446" t="s">
        <v>1336</v>
      </c>
      <c r="C185" s="251" t="s">
        <v>581</v>
      </c>
      <c r="D185" s="297" t="s">
        <v>833</v>
      </c>
    </row>
    <row r="186" spans="1:10" ht="26.25" thickBot="1" x14ac:dyDescent="0.25">
      <c r="A186" s="318">
        <v>181</v>
      </c>
      <c r="B186" s="447" t="s">
        <v>1337</v>
      </c>
      <c r="C186" s="234" t="s">
        <v>529</v>
      </c>
      <c r="D186" s="297" t="s">
        <v>834</v>
      </c>
    </row>
    <row r="187" spans="1:10" ht="39" thickBot="1" x14ac:dyDescent="0.25">
      <c r="A187" s="318">
        <v>182</v>
      </c>
      <c r="B187" s="145" t="s">
        <v>1338</v>
      </c>
      <c r="C187" s="145" t="s">
        <v>353</v>
      </c>
      <c r="D187" s="297" t="s">
        <v>835</v>
      </c>
    </row>
    <row r="188" spans="1:10" ht="39" thickBot="1" x14ac:dyDescent="0.25">
      <c r="A188" s="318">
        <v>183</v>
      </c>
      <c r="B188" s="460" t="s">
        <v>1339</v>
      </c>
      <c r="C188" s="241" t="s">
        <v>530</v>
      </c>
      <c r="D188" s="297" t="s">
        <v>836</v>
      </c>
    </row>
    <row r="189" spans="1:10" ht="26.25" thickBot="1" x14ac:dyDescent="0.25">
      <c r="A189" s="318">
        <v>184</v>
      </c>
      <c r="B189" s="461" t="s">
        <v>1340</v>
      </c>
      <c r="C189" s="242" t="s">
        <v>386</v>
      </c>
      <c r="D189" s="297" t="s">
        <v>837</v>
      </c>
    </row>
    <row r="190" spans="1:10" ht="102.75" thickBot="1" x14ac:dyDescent="0.25">
      <c r="A190" s="318">
        <v>185</v>
      </c>
      <c r="B190" s="142" t="s">
        <v>1341</v>
      </c>
      <c r="C190" s="142" t="s">
        <v>1157</v>
      </c>
      <c r="D190" s="297" t="s">
        <v>838</v>
      </c>
    </row>
    <row r="191" spans="1:10" ht="15.75" thickBot="1" x14ac:dyDescent="0.25">
      <c r="A191" s="318">
        <v>186</v>
      </c>
      <c r="B191" s="460" t="s">
        <v>1342</v>
      </c>
      <c r="C191" s="243" t="s">
        <v>13</v>
      </c>
      <c r="D191" s="297" t="s">
        <v>839</v>
      </c>
    </row>
    <row r="192" spans="1:10" ht="15.75" thickBot="1" x14ac:dyDescent="0.25">
      <c r="A192" s="318">
        <v>187</v>
      </c>
      <c r="B192" s="452" t="s">
        <v>1343</v>
      </c>
      <c r="C192" s="425" t="s">
        <v>314</v>
      </c>
      <c r="D192" s="297" t="s">
        <v>840</v>
      </c>
    </row>
    <row r="193" spans="1:4" ht="15.75" thickBot="1" x14ac:dyDescent="0.25">
      <c r="A193" s="318">
        <v>188</v>
      </c>
      <c r="B193" s="456" t="s">
        <v>1344</v>
      </c>
      <c r="C193" s="241" t="s">
        <v>3</v>
      </c>
      <c r="D193" s="297" t="s">
        <v>841</v>
      </c>
    </row>
    <row r="194" spans="1:4" ht="15.75" thickBot="1" x14ac:dyDescent="0.25">
      <c r="A194" s="318">
        <v>189</v>
      </c>
      <c r="B194" s="460" t="s">
        <v>1345</v>
      </c>
      <c r="C194" s="241" t="s">
        <v>312</v>
      </c>
      <c r="D194" s="297" t="s">
        <v>842</v>
      </c>
    </row>
    <row r="195" spans="1:4" ht="15" x14ac:dyDescent="0.2">
      <c r="A195" s="318">
        <v>190</v>
      </c>
      <c r="B195" s="462" t="s">
        <v>1346</v>
      </c>
      <c r="C195" s="240" t="s">
        <v>95</v>
      </c>
      <c r="D195" s="297" t="s">
        <v>843</v>
      </c>
    </row>
    <row r="196" spans="1:4" ht="55.9" customHeight="1" thickBot="1" x14ac:dyDescent="0.25">
      <c r="A196" s="318">
        <v>191</v>
      </c>
      <c r="B196" s="142" t="s">
        <v>1347</v>
      </c>
      <c r="C196" s="142" t="s">
        <v>531</v>
      </c>
      <c r="D196" s="297" t="s">
        <v>844</v>
      </c>
    </row>
    <row r="197" spans="1:4" ht="15.75" thickBot="1" x14ac:dyDescent="0.25">
      <c r="A197" s="318">
        <v>192</v>
      </c>
      <c r="B197" s="243" t="s">
        <v>1348</v>
      </c>
      <c r="C197" s="243" t="s">
        <v>4</v>
      </c>
      <c r="D197" s="297" t="s">
        <v>845</v>
      </c>
    </row>
    <row r="198" spans="1:4" ht="128.25" thickBot="1" x14ac:dyDescent="0.25">
      <c r="A198" s="318">
        <v>193</v>
      </c>
      <c r="B198" s="205" t="s">
        <v>1349</v>
      </c>
      <c r="C198" s="205" t="s">
        <v>1136</v>
      </c>
      <c r="D198" s="297" t="s">
        <v>846</v>
      </c>
    </row>
    <row r="199" spans="1:4" ht="89.25" x14ac:dyDescent="0.2">
      <c r="A199" s="318">
        <v>194</v>
      </c>
      <c r="B199" s="145" t="s">
        <v>1350</v>
      </c>
      <c r="C199" s="145" t="s">
        <v>361</v>
      </c>
      <c r="D199" s="297" t="s">
        <v>847</v>
      </c>
    </row>
    <row r="200" spans="1:4" ht="51" x14ac:dyDescent="0.2">
      <c r="A200" s="318">
        <v>195</v>
      </c>
      <c r="B200" s="145" t="s">
        <v>1351</v>
      </c>
      <c r="C200" s="145" t="s">
        <v>456</v>
      </c>
      <c r="D200" s="297" t="s">
        <v>848</v>
      </c>
    </row>
    <row r="201" spans="1:4" ht="15.75" thickBot="1" x14ac:dyDescent="0.25">
      <c r="A201" s="318">
        <v>196</v>
      </c>
      <c r="B201" s="241" t="s">
        <v>1352</v>
      </c>
      <c r="C201" s="241" t="s">
        <v>49</v>
      </c>
      <c r="D201" s="297" t="s">
        <v>849</v>
      </c>
    </row>
    <row r="202" spans="1:4" ht="99" customHeight="1" thickBot="1" x14ac:dyDescent="0.25">
      <c r="A202" s="318">
        <v>197</v>
      </c>
      <c r="B202" s="205" t="s">
        <v>1353</v>
      </c>
      <c r="C202" s="205" t="s">
        <v>1106</v>
      </c>
      <c r="D202" s="297" t="s">
        <v>850</v>
      </c>
    </row>
    <row r="203" spans="1:4" ht="60.6" customHeight="1" x14ac:dyDescent="0.2">
      <c r="A203" s="318">
        <v>198</v>
      </c>
      <c r="B203" s="145" t="s">
        <v>1354</v>
      </c>
      <c r="C203" s="145" t="s">
        <v>376</v>
      </c>
      <c r="D203" s="297" t="s">
        <v>851</v>
      </c>
    </row>
    <row r="204" spans="1:4" ht="63.75" x14ac:dyDescent="0.2">
      <c r="A204" s="318">
        <v>199</v>
      </c>
      <c r="B204" s="145" t="s">
        <v>1355</v>
      </c>
      <c r="C204" s="145" t="s">
        <v>498</v>
      </c>
      <c r="D204" s="297" t="s">
        <v>852</v>
      </c>
    </row>
    <row r="205" spans="1:4" ht="15" x14ac:dyDescent="0.2">
      <c r="A205" s="318">
        <v>200</v>
      </c>
      <c r="B205" s="252" t="s">
        <v>1356</v>
      </c>
      <c r="C205" s="252" t="s">
        <v>50</v>
      </c>
      <c r="D205" s="297" t="s">
        <v>853</v>
      </c>
    </row>
    <row r="206" spans="1:4" ht="178.5" x14ac:dyDescent="0.2">
      <c r="A206" s="318">
        <v>201</v>
      </c>
      <c r="B206" s="145" t="s">
        <v>1357</v>
      </c>
      <c r="C206" s="145" t="s">
        <v>532</v>
      </c>
      <c r="D206" s="297" t="s">
        <v>854</v>
      </c>
    </row>
    <row r="207" spans="1:4" ht="63.75" x14ac:dyDescent="0.2">
      <c r="A207" s="318">
        <v>202</v>
      </c>
      <c r="B207" s="145" t="s">
        <v>1358</v>
      </c>
      <c r="C207" s="145" t="s">
        <v>380</v>
      </c>
      <c r="D207" s="297" t="s">
        <v>855</v>
      </c>
    </row>
    <row r="208" spans="1:4" ht="15.75" thickBot="1" x14ac:dyDescent="0.25">
      <c r="A208" s="318">
        <v>203</v>
      </c>
      <c r="B208" s="241" t="s">
        <v>1359</v>
      </c>
      <c r="C208" s="241" t="s">
        <v>51</v>
      </c>
      <c r="D208" s="297" t="s">
        <v>856</v>
      </c>
    </row>
    <row r="209" spans="1:16" ht="128.25" thickBot="1" x14ac:dyDescent="0.25">
      <c r="A209" s="318">
        <v>204</v>
      </c>
      <c r="B209" s="205" t="s">
        <v>1360</v>
      </c>
      <c r="C209" s="205" t="s">
        <v>1137</v>
      </c>
      <c r="D209" s="297" t="s">
        <v>857</v>
      </c>
    </row>
    <row r="210" spans="1:16" ht="121.9" customHeight="1" x14ac:dyDescent="0.2">
      <c r="A210" s="318">
        <v>205</v>
      </c>
      <c r="B210" s="145" t="s">
        <v>1361</v>
      </c>
      <c r="C210" s="145" t="s">
        <v>1108</v>
      </c>
      <c r="D210" s="297" t="s">
        <v>858</v>
      </c>
    </row>
    <row r="211" spans="1:16" ht="76.5" x14ac:dyDescent="0.2">
      <c r="A211" s="318">
        <v>206</v>
      </c>
      <c r="B211" s="95" t="s">
        <v>1362</v>
      </c>
      <c r="C211" s="424" t="s">
        <v>1109</v>
      </c>
      <c r="D211" s="297"/>
    </row>
    <row r="212" spans="1:16" ht="15" x14ac:dyDescent="0.2">
      <c r="A212" s="318">
        <v>207</v>
      </c>
      <c r="B212" s="115" t="s">
        <v>1363</v>
      </c>
      <c r="C212" s="115" t="s">
        <v>330</v>
      </c>
      <c r="D212" s="297" t="s">
        <v>859</v>
      </c>
    </row>
    <row r="213" spans="1:16" ht="39" thickBot="1" x14ac:dyDescent="0.25">
      <c r="A213" s="318">
        <v>208</v>
      </c>
      <c r="B213" s="145" t="s">
        <v>1364</v>
      </c>
      <c r="C213" s="145" t="s">
        <v>381</v>
      </c>
      <c r="D213" s="297" t="s">
        <v>860</v>
      </c>
    </row>
    <row r="214" spans="1:16" ht="39" thickBot="1" x14ac:dyDescent="0.25">
      <c r="A214" s="318">
        <v>209</v>
      </c>
      <c r="B214" s="463" t="s">
        <v>1365</v>
      </c>
      <c r="C214" s="206" t="s">
        <v>331</v>
      </c>
      <c r="D214" s="297" t="s">
        <v>861</v>
      </c>
    </row>
    <row r="215" spans="1:16" ht="39" thickBot="1" x14ac:dyDescent="0.25">
      <c r="A215" s="318">
        <v>210</v>
      </c>
      <c r="B215" s="463" t="s">
        <v>1370</v>
      </c>
      <c r="C215" s="207" t="s">
        <v>457</v>
      </c>
      <c r="D215" s="297" t="s">
        <v>862</v>
      </c>
    </row>
    <row r="216" spans="1:16" ht="15.75" thickBot="1" x14ac:dyDescent="0.25">
      <c r="A216" s="318">
        <v>211</v>
      </c>
      <c r="B216" s="463" t="s">
        <v>1366</v>
      </c>
      <c r="C216" s="207" t="s">
        <v>533</v>
      </c>
      <c r="D216" s="297" t="s">
        <v>863</v>
      </c>
    </row>
    <row r="217" spans="1:16" ht="51.75" thickBot="1" x14ac:dyDescent="0.25">
      <c r="A217" s="318">
        <v>212</v>
      </c>
      <c r="B217" s="463" t="s">
        <v>1367</v>
      </c>
      <c r="C217" s="207" t="s">
        <v>329</v>
      </c>
      <c r="D217" s="297" t="s">
        <v>864</v>
      </c>
    </row>
    <row r="218" spans="1:16" ht="39" thickBot="1" x14ac:dyDescent="0.25">
      <c r="A218" s="318">
        <v>213</v>
      </c>
      <c r="B218" s="463" t="s">
        <v>1368</v>
      </c>
      <c r="C218" s="207" t="s">
        <v>458</v>
      </c>
      <c r="D218" s="297" t="s">
        <v>865</v>
      </c>
    </row>
    <row r="219" spans="1:16" ht="26.25" thickBot="1" x14ac:dyDescent="0.25">
      <c r="A219" s="318">
        <v>214</v>
      </c>
      <c r="B219" s="464" t="s">
        <v>1369</v>
      </c>
      <c r="C219" s="208" t="s">
        <v>534</v>
      </c>
      <c r="D219" s="297" t="s">
        <v>866</v>
      </c>
    </row>
    <row r="220" spans="1:16" ht="15.75" thickBot="1" x14ac:dyDescent="0.25">
      <c r="A220" s="318">
        <v>215</v>
      </c>
      <c r="B220" s="446" t="s">
        <v>1371</v>
      </c>
      <c r="C220" s="242" t="s">
        <v>55</v>
      </c>
      <c r="D220" s="297" t="s">
        <v>867</v>
      </c>
    </row>
    <row r="221" spans="1:16" ht="15.75" thickBot="1" x14ac:dyDescent="0.25">
      <c r="A221" s="318">
        <v>216</v>
      </c>
      <c r="B221" s="447" t="s">
        <v>1372</v>
      </c>
      <c r="C221" s="244" t="s">
        <v>96</v>
      </c>
      <c r="D221" s="297" t="s">
        <v>868</v>
      </c>
    </row>
    <row r="222" spans="1:16" ht="15.75" thickBot="1" x14ac:dyDescent="0.25">
      <c r="A222" s="318">
        <v>217</v>
      </c>
      <c r="B222" s="459" t="s">
        <v>1373</v>
      </c>
      <c r="C222" s="114" t="s">
        <v>299</v>
      </c>
      <c r="D222" s="297" t="s">
        <v>869</v>
      </c>
      <c r="G222" s="315" t="s">
        <v>1072</v>
      </c>
      <c r="J222" s="315" t="s">
        <v>1073</v>
      </c>
      <c r="M222" s="315" t="s">
        <v>1074</v>
      </c>
      <c r="P222" s="315" t="s">
        <v>1075</v>
      </c>
    </row>
    <row r="223" spans="1:16" ht="15.75" thickBot="1" x14ac:dyDescent="0.25">
      <c r="A223" s="318">
        <v>218</v>
      </c>
      <c r="B223" s="449" t="s">
        <v>1374</v>
      </c>
      <c r="C223" s="234" t="s">
        <v>98</v>
      </c>
      <c r="D223" s="297" t="s">
        <v>870</v>
      </c>
    </row>
    <row r="224" spans="1:16" ht="15.75" thickBot="1" x14ac:dyDescent="0.25">
      <c r="A224" s="318">
        <v>219</v>
      </c>
      <c r="B224" s="447" t="s">
        <v>1375</v>
      </c>
      <c r="C224" s="234" t="s">
        <v>99</v>
      </c>
      <c r="D224" s="297" t="s">
        <v>871</v>
      </c>
    </row>
    <row r="225" spans="1:4" ht="15.75" thickBot="1" x14ac:dyDescent="0.25">
      <c r="A225" s="318">
        <v>220</v>
      </c>
      <c r="B225" s="447" t="s">
        <v>1376</v>
      </c>
      <c r="C225" s="234" t="s">
        <v>97</v>
      </c>
      <c r="D225" s="297" t="s">
        <v>872</v>
      </c>
    </row>
    <row r="226" spans="1:4" ht="15.75" thickBot="1" x14ac:dyDescent="0.25">
      <c r="A226" s="318">
        <v>221</v>
      </c>
      <c r="B226" s="447" t="s">
        <v>1377</v>
      </c>
      <c r="C226" s="235" t="s">
        <v>100</v>
      </c>
      <c r="D226" s="297" t="s">
        <v>873</v>
      </c>
    </row>
    <row r="227" spans="1:4" ht="15.75" thickBot="1" x14ac:dyDescent="0.25">
      <c r="A227" s="318">
        <v>222</v>
      </c>
      <c r="B227" s="447" t="s">
        <v>1378</v>
      </c>
      <c r="C227" s="244" t="s">
        <v>398</v>
      </c>
      <c r="D227" s="297" t="s">
        <v>874</v>
      </c>
    </row>
    <row r="228" spans="1:4" ht="15.75" thickBot="1" x14ac:dyDescent="0.25">
      <c r="A228" s="318">
        <v>223</v>
      </c>
      <c r="B228" s="434" t="s">
        <v>1379</v>
      </c>
      <c r="C228" s="424" t="s">
        <v>295</v>
      </c>
      <c r="D228" s="297" t="s">
        <v>875</v>
      </c>
    </row>
    <row r="229" spans="1:4" ht="15.75" thickBot="1" x14ac:dyDescent="0.25">
      <c r="A229" s="318">
        <v>224</v>
      </c>
      <c r="B229" s="449" t="s">
        <v>1380</v>
      </c>
      <c r="C229" s="234" t="s">
        <v>66</v>
      </c>
      <c r="D229" s="297" t="s">
        <v>876</v>
      </c>
    </row>
    <row r="230" spans="1:4" ht="102.75" thickBot="1" x14ac:dyDescent="0.25">
      <c r="A230" s="318">
        <v>225</v>
      </c>
      <c r="B230" s="465" t="s">
        <v>1381</v>
      </c>
      <c r="C230" s="145" t="s">
        <v>315</v>
      </c>
      <c r="D230" s="297" t="s">
        <v>877</v>
      </c>
    </row>
    <row r="231" spans="1:4" ht="15.75" thickBot="1" x14ac:dyDescent="0.25">
      <c r="A231" s="318">
        <v>226</v>
      </c>
      <c r="B231" s="449" t="s">
        <v>1382</v>
      </c>
      <c r="C231" s="235" t="s">
        <v>67</v>
      </c>
      <c r="D231" s="297" t="s">
        <v>878</v>
      </c>
    </row>
    <row r="232" spans="1:4" ht="26.25" thickBot="1" x14ac:dyDescent="0.25">
      <c r="A232" s="318">
        <v>227</v>
      </c>
      <c r="B232" s="434" t="s">
        <v>1383</v>
      </c>
      <c r="C232" s="424" t="s">
        <v>345</v>
      </c>
      <c r="D232" s="297" t="s">
        <v>879</v>
      </c>
    </row>
    <row r="233" spans="1:4" ht="15.75" thickBot="1" x14ac:dyDescent="0.25">
      <c r="A233" s="318">
        <v>228</v>
      </c>
      <c r="B233" s="449" t="s">
        <v>1384</v>
      </c>
      <c r="C233" s="244" t="s">
        <v>64</v>
      </c>
      <c r="D233" s="297" t="s">
        <v>880</v>
      </c>
    </row>
    <row r="234" spans="1:4" ht="15.75" thickBot="1" x14ac:dyDescent="0.25">
      <c r="A234" s="318">
        <v>229</v>
      </c>
      <c r="B234" s="434" t="s">
        <v>1385</v>
      </c>
      <c r="C234" s="424" t="s">
        <v>346</v>
      </c>
      <c r="D234" s="297" t="s">
        <v>881</v>
      </c>
    </row>
    <row r="235" spans="1:4" ht="15.75" thickBot="1" x14ac:dyDescent="0.25">
      <c r="A235" s="318">
        <v>230</v>
      </c>
      <c r="B235" s="449" t="s">
        <v>1386</v>
      </c>
      <c r="C235" s="234" t="s">
        <v>70</v>
      </c>
      <c r="D235" s="297" t="s">
        <v>882</v>
      </c>
    </row>
    <row r="236" spans="1:4" ht="26.25" thickBot="1" x14ac:dyDescent="0.25">
      <c r="A236" s="318">
        <v>231</v>
      </c>
      <c r="B236" s="434" t="s">
        <v>1387</v>
      </c>
      <c r="C236" s="424" t="s">
        <v>347</v>
      </c>
      <c r="D236" s="297" t="s">
        <v>883</v>
      </c>
    </row>
    <row r="237" spans="1:4" ht="15.75" thickBot="1" x14ac:dyDescent="0.25">
      <c r="A237" s="318">
        <v>232</v>
      </c>
      <c r="B237" s="449" t="s">
        <v>1388</v>
      </c>
      <c r="C237" s="234" t="s">
        <v>69</v>
      </c>
      <c r="D237" s="297" t="s">
        <v>884</v>
      </c>
    </row>
    <row r="238" spans="1:4" ht="26.25" thickBot="1" x14ac:dyDescent="0.25">
      <c r="A238" s="318">
        <v>233</v>
      </c>
      <c r="B238" s="447" t="s">
        <v>1389</v>
      </c>
      <c r="C238" s="234" t="s">
        <v>296</v>
      </c>
      <c r="D238" s="297" t="s">
        <v>885</v>
      </c>
    </row>
    <row r="239" spans="1:4" ht="26.25" thickBot="1" x14ac:dyDescent="0.25">
      <c r="A239" s="318">
        <v>234</v>
      </c>
      <c r="B239" s="447" t="s">
        <v>1390</v>
      </c>
      <c r="C239" s="234" t="s">
        <v>354</v>
      </c>
      <c r="D239" s="297" t="s">
        <v>886</v>
      </c>
    </row>
    <row r="240" spans="1:4" ht="64.5" thickBot="1" x14ac:dyDescent="0.25">
      <c r="A240" s="318">
        <v>235</v>
      </c>
      <c r="B240" s="434" t="s">
        <v>1393</v>
      </c>
      <c r="C240" s="141" t="s">
        <v>459</v>
      </c>
      <c r="D240" s="297" t="s">
        <v>887</v>
      </c>
    </row>
    <row r="241" spans="1:11" ht="15.75" thickBot="1" x14ac:dyDescent="0.25">
      <c r="A241" s="318">
        <v>236</v>
      </c>
      <c r="B241" s="449" t="s">
        <v>1391</v>
      </c>
      <c r="C241" s="235" t="s">
        <v>68</v>
      </c>
      <c r="D241" s="297" t="s">
        <v>888</v>
      </c>
    </row>
    <row r="242" spans="1:11" ht="25.5" x14ac:dyDescent="0.2">
      <c r="A242" s="318">
        <v>237</v>
      </c>
      <c r="B242" s="434" t="s">
        <v>1392</v>
      </c>
      <c r="C242" s="424" t="s">
        <v>348</v>
      </c>
      <c r="D242" s="297" t="s">
        <v>889</v>
      </c>
    </row>
    <row r="243" spans="1:11" s="323" customFormat="1" ht="15" x14ac:dyDescent="0.2">
      <c r="B243" s="448" t="s">
        <v>1394</v>
      </c>
      <c r="C243" s="317" t="s">
        <v>1116</v>
      </c>
      <c r="D243" s="225"/>
      <c r="E243" s="225"/>
      <c r="F243" s="225"/>
      <c r="G243" s="225"/>
      <c r="H243" s="225"/>
      <c r="I243" s="225"/>
      <c r="J243" s="225"/>
      <c r="K243" s="225"/>
    </row>
    <row r="244" spans="1:11" s="331" customFormat="1" ht="63.75" x14ac:dyDescent="0.2">
      <c r="A244" s="318">
        <v>237</v>
      </c>
      <c r="B244" s="435" t="s">
        <v>1397</v>
      </c>
      <c r="C244" s="122" t="s">
        <v>1144</v>
      </c>
      <c r="D244" s="258"/>
      <c r="E244" s="258"/>
      <c r="F244" s="258"/>
      <c r="G244" s="258"/>
      <c r="H244" s="258"/>
      <c r="I244" s="258"/>
      <c r="J244" s="258"/>
      <c r="K244" s="258"/>
    </row>
    <row r="245" spans="1:11" s="331" customFormat="1" ht="15" x14ac:dyDescent="0.2">
      <c r="A245" s="318">
        <v>238</v>
      </c>
      <c r="B245" s="435" t="s">
        <v>1219</v>
      </c>
      <c r="C245" s="122" t="s">
        <v>504</v>
      </c>
      <c r="D245" s="258"/>
      <c r="E245" s="258"/>
      <c r="F245" s="258"/>
      <c r="G245" s="258"/>
      <c r="H245" s="258"/>
      <c r="I245" s="258"/>
      <c r="J245" s="258"/>
      <c r="K245" s="258"/>
    </row>
    <row r="246" spans="1:11" s="331" customFormat="1" ht="15" x14ac:dyDescent="0.2">
      <c r="A246" s="318">
        <v>239</v>
      </c>
      <c r="B246" s="435" t="s">
        <v>1395</v>
      </c>
      <c r="C246" s="122" t="s">
        <v>1119</v>
      </c>
      <c r="D246" s="258"/>
      <c r="E246" s="258"/>
      <c r="F246" s="258"/>
      <c r="G246" s="258"/>
      <c r="H246" s="258"/>
      <c r="I246" s="258"/>
      <c r="J246" s="258"/>
      <c r="K246" s="258"/>
    </row>
    <row r="247" spans="1:11" s="331" customFormat="1" ht="15.75" thickBot="1" x14ac:dyDescent="0.25">
      <c r="A247" s="318">
        <v>240</v>
      </c>
      <c r="B247" s="435" t="s">
        <v>1396</v>
      </c>
      <c r="C247" s="122" t="s">
        <v>1121</v>
      </c>
      <c r="D247" s="258"/>
      <c r="E247" s="258"/>
      <c r="F247" s="258"/>
      <c r="G247" s="258"/>
      <c r="H247" s="258"/>
      <c r="I247" s="258"/>
      <c r="J247" s="258"/>
      <c r="K247" s="258"/>
    </row>
    <row r="248" spans="1:11" s="331" customFormat="1" ht="15" x14ac:dyDescent="0.2">
      <c r="A248" s="318">
        <v>241</v>
      </c>
      <c r="B248" s="466" t="s">
        <v>1398</v>
      </c>
      <c r="C248" s="427" t="s">
        <v>1120</v>
      </c>
      <c r="D248" s="258"/>
      <c r="E248" s="258"/>
      <c r="F248" s="258"/>
      <c r="G248" s="258"/>
      <c r="H248" s="258"/>
      <c r="I248" s="258"/>
      <c r="J248" s="258"/>
      <c r="K248" s="258"/>
    </row>
    <row r="249" spans="1:11" s="331" customFormat="1" ht="25.5" x14ac:dyDescent="0.2">
      <c r="A249" s="318">
        <v>242</v>
      </c>
      <c r="B249" s="434" t="s">
        <v>1399</v>
      </c>
      <c r="C249" s="426" t="s">
        <v>1134</v>
      </c>
      <c r="D249" s="258"/>
      <c r="E249" s="258"/>
      <c r="F249" s="258"/>
      <c r="G249" s="258"/>
      <c r="H249" s="258"/>
      <c r="I249" s="258"/>
      <c r="J249" s="258"/>
      <c r="K249" s="258"/>
    </row>
    <row r="250" spans="1:11" s="331" customFormat="1" ht="26.25" thickBot="1" x14ac:dyDescent="0.25">
      <c r="A250" s="318">
        <v>243</v>
      </c>
      <c r="B250" s="434" t="s">
        <v>1400</v>
      </c>
      <c r="C250" s="426" t="s">
        <v>1133</v>
      </c>
      <c r="D250" s="258"/>
      <c r="E250" s="258"/>
      <c r="F250" s="258"/>
      <c r="G250" s="258"/>
      <c r="H250" s="258"/>
      <c r="I250" s="258"/>
      <c r="J250" s="258"/>
      <c r="K250" s="258"/>
    </row>
    <row r="251" spans="1:11" ht="41.45" customHeight="1" thickBot="1" x14ac:dyDescent="0.25">
      <c r="A251" s="318">
        <v>244</v>
      </c>
      <c r="B251" s="452" t="s">
        <v>1401</v>
      </c>
      <c r="C251" s="238" t="s">
        <v>1145</v>
      </c>
      <c r="D251" s="297" t="s">
        <v>789</v>
      </c>
    </row>
    <row r="252" spans="1:11" s="331" customFormat="1" ht="141" thickBot="1" x14ac:dyDescent="0.25">
      <c r="A252" s="318">
        <v>245</v>
      </c>
      <c r="B252" s="95" t="s">
        <v>1402</v>
      </c>
      <c r="C252" s="424" t="s">
        <v>1135</v>
      </c>
      <c r="D252" s="258"/>
      <c r="E252" s="258"/>
      <c r="F252" s="258"/>
      <c r="G252" s="258"/>
      <c r="H252" s="258"/>
      <c r="I252" s="258"/>
      <c r="J252" s="258"/>
      <c r="K252" s="258"/>
    </row>
    <row r="253" spans="1:11" ht="128.25" thickBot="1" x14ac:dyDescent="0.25">
      <c r="A253" s="318">
        <v>246</v>
      </c>
      <c r="B253" s="205" t="s">
        <v>1403</v>
      </c>
      <c r="C253" s="205" t="s">
        <v>1139</v>
      </c>
      <c r="D253" s="297" t="s">
        <v>1140</v>
      </c>
    </row>
    <row r="254" spans="1:11" ht="99" customHeight="1" thickBot="1" x14ac:dyDescent="0.25">
      <c r="A254" s="318">
        <v>247</v>
      </c>
      <c r="B254" s="205" t="s">
        <v>1404</v>
      </c>
      <c r="C254" s="205" t="s">
        <v>1138</v>
      </c>
      <c r="D254" s="297" t="s">
        <v>1141</v>
      </c>
    </row>
    <row r="255" spans="1:11" ht="141" thickBot="1" x14ac:dyDescent="0.25">
      <c r="A255" s="318">
        <v>248</v>
      </c>
      <c r="B255" s="205" t="s">
        <v>1405</v>
      </c>
      <c r="C255" s="205" t="s">
        <v>1143</v>
      </c>
      <c r="D255" s="297" t="s">
        <v>1142</v>
      </c>
    </row>
    <row r="256" spans="1:11" s="226" customFormat="1" ht="15" x14ac:dyDescent="0.2">
      <c r="B256" s="448" t="s">
        <v>1406</v>
      </c>
      <c r="C256" s="317" t="s">
        <v>535</v>
      </c>
      <c r="D256" s="225"/>
    </row>
    <row r="257" spans="1:4" ht="25.5" x14ac:dyDescent="0.2">
      <c r="A257" s="318">
        <v>249</v>
      </c>
      <c r="B257" s="459" t="s">
        <v>1410</v>
      </c>
      <c r="C257" s="114" t="s">
        <v>319</v>
      </c>
      <c r="D257" s="314" t="s">
        <v>415</v>
      </c>
    </row>
    <row r="258" spans="1:4" ht="25.5" x14ac:dyDescent="0.2">
      <c r="A258" s="318">
        <v>250</v>
      </c>
      <c r="B258" s="435" t="s">
        <v>1407</v>
      </c>
      <c r="C258" s="122" t="s">
        <v>5</v>
      </c>
      <c r="D258" s="314" t="s">
        <v>416</v>
      </c>
    </row>
    <row r="259" spans="1:4" ht="25.5" x14ac:dyDescent="0.2">
      <c r="A259" s="318">
        <v>251</v>
      </c>
      <c r="B259" s="435" t="s">
        <v>1408</v>
      </c>
      <c r="C259" s="122" t="s">
        <v>6</v>
      </c>
      <c r="D259" s="314" t="s">
        <v>417</v>
      </c>
    </row>
    <row r="260" spans="1:4" ht="15" x14ac:dyDescent="0.2">
      <c r="A260" s="318">
        <v>252</v>
      </c>
      <c r="B260" s="435" t="s">
        <v>1409</v>
      </c>
      <c r="C260" s="122" t="s">
        <v>56</v>
      </c>
      <c r="D260" s="314" t="s">
        <v>418</v>
      </c>
    </row>
    <row r="261" spans="1:4" ht="15" x14ac:dyDescent="0.2">
      <c r="A261" s="318">
        <v>253</v>
      </c>
      <c r="B261" s="114" t="s">
        <v>1411</v>
      </c>
      <c r="C261" s="114" t="s">
        <v>137</v>
      </c>
      <c r="D261" s="314" t="s">
        <v>419</v>
      </c>
    </row>
    <row r="262" spans="1:4" ht="63.75" x14ac:dyDescent="0.2">
      <c r="A262" s="318">
        <v>254</v>
      </c>
      <c r="B262" s="95" t="s">
        <v>1412</v>
      </c>
      <c r="C262" s="424" t="s">
        <v>138</v>
      </c>
      <c r="D262" s="314" t="s">
        <v>420</v>
      </c>
    </row>
    <row r="263" spans="1:4" ht="102" x14ac:dyDescent="0.2">
      <c r="A263" s="318">
        <v>255</v>
      </c>
      <c r="B263" s="95" t="s">
        <v>1413</v>
      </c>
      <c r="C263" s="424" t="s">
        <v>349</v>
      </c>
      <c r="D263" s="314" t="s">
        <v>421</v>
      </c>
    </row>
    <row r="264" spans="1:4" ht="25.5" x14ac:dyDescent="0.2">
      <c r="A264" s="318">
        <v>256</v>
      </c>
      <c r="B264" s="122" t="s">
        <v>1414</v>
      </c>
      <c r="C264" s="122" t="s">
        <v>460</v>
      </c>
      <c r="D264" s="314" t="s">
        <v>422</v>
      </c>
    </row>
    <row r="265" spans="1:4" ht="63.75" x14ac:dyDescent="0.2">
      <c r="A265" s="318">
        <v>257</v>
      </c>
      <c r="B265" s="145" t="s">
        <v>1415</v>
      </c>
      <c r="C265" s="145" t="s">
        <v>317</v>
      </c>
      <c r="D265" s="314" t="s">
        <v>423</v>
      </c>
    </row>
    <row r="266" spans="1:4" ht="76.5" x14ac:dyDescent="0.2">
      <c r="A266" s="318">
        <v>258</v>
      </c>
      <c r="B266" s="142" t="s">
        <v>1416</v>
      </c>
      <c r="C266" s="142" t="s">
        <v>461</v>
      </c>
      <c r="D266" s="314" t="s">
        <v>424</v>
      </c>
    </row>
    <row r="267" spans="1:4" ht="25.5" x14ac:dyDescent="0.2">
      <c r="A267" s="318">
        <v>259</v>
      </c>
      <c r="B267" s="122" t="s">
        <v>1417</v>
      </c>
      <c r="C267" s="122" t="s">
        <v>462</v>
      </c>
      <c r="D267" s="314" t="s">
        <v>425</v>
      </c>
    </row>
    <row r="268" spans="1:4" ht="38.25" x14ac:dyDescent="0.2">
      <c r="A268" s="318">
        <v>260</v>
      </c>
      <c r="B268" s="116" t="s">
        <v>1418</v>
      </c>
      <c r="C268" s="428" t="s">
        <v>320</v>
      </c>
      <c r="D268" s="314" t="s">
        <v>426</v>
      </c>
    </row>
    <row r="269" spans="1:4" ht="63.75" x14ac:dyDescent="0.2">
      <c r="A269" s="318">
        <v>261</v>
      </c>
      <c r="B269" s="145" t="s">
        <v>1415</v>
      </c>
      <c r="C269" s="145" t="s">
        <v>316</v>
      </c>
      <c r="D269" s="314" t="s">
        <v>427</v>
      </c>
    </row>
    <row r="270" spans="1:4" ht="76.5" x14ac:dyDescent="0.2">
      <c r="A270" s="318">
        <v>262</v>
      </c>
      <c r="B270" s="145" t="s">
        <v>1419</v>
      </c>
      <c r="C270" s="145" t="s">
        <v>463</v>
      </c>
      <c r="D270" s="314" t="s">
        <v>428</v>
      </c>
    </row>
    <row r="271" spans="1:4" ht="15" x14ac:dyDescent="0.2">
      <c r="A271" s="318">
        <v>263</v>
      </c>
      <c r="B271" s="143" t="s">
        <v>1420</v>
      </c>
      <c r="C271" s="420" t="s">
        <v>72</v>
      </c>
      <c r="D271" s="297" t="s">
        <v>890</v>
      </c>
    </row>
    <row r="272" spans="1:4" ht="89.25" x14ac:dyDescent="0.2">
      <c r="A272" s="318">
        <v>264</v>
      </c>
      <c r="B272" s="202" t="s">
        <v>1421</v>
      </c>
      <c r="C272" s="202" t="s">
        <v>318</v>
      </c>
      <c r="D272" s="297" t="s">
        <v>891</v>
      </c>
    </row>
    <row r="273" spans="1:4" ht="76.5" x14ac:dyDescent="0.2">
      <c r="A273" s="318">
        <v>265</v>
      </c>
      <c r="B273" s="122" t="s">
        <v>1422</v>
      </c>
      <c r="C273" s="122" t="s">
        <v>464</v>
      </c>
      <c r="D273" s="297" t="s">
        <v>892</v>
      </c>
    </row>
    <row r="274" spans="1:4" ht="63.75" x14ac:dyDescent="0.2">
      <c r="A274" s="318">
        <v>266</v>
      </c>
      <c r="B274" s="141" t="s">
        <v>1423</v>
      </c>
      <c r="C274" s="141" t="s">
        <v>465</v>
      </c>
      <c r="D274" s="297" t="s">
        <v>893</v>
      </c>
    </row>
    <row r="275" spans="1:4" ht="15.75" thickBot="1" x14ac:dyDescent="0.25">
      <c r="A275" s="318">
        <v>267</v>
      </c>
      <c r="B275" s="143" t="s">
        <v>1424</v>
      </c>
      <c r="C275" s="420" t="s">
        <v>90</v>
      </c>
      <c r="D275" s="297" t="s">
        <v>894</v>
      </c>
    </row>
    <row r="276" spans="1:4" ht="25.5" x14ac:dyDescent="0.2">
      <c r="A276" s="318">
        <v>268</v>
      </c>
      <c r="B276" s="223" t="s">
        <v>1425</v>
      </c>
      <c r="C276" s="223" t="s">
        <v>536</v>
      </c>
      <c r="D276" s="297" t="s">
        <v>895</v>
      </c>
    </row>
    <row r="277" spans="1:4" ht="26.25" thickBot="1" x14ac:dyDescent="0.25">
      <c r="A277" s="318">
        <v>269</v>
      </c>
      <c r="B277" s="224" t="s">
        <v>1426</v>
      </c>
      <c r="C277" s="224" t="s">
        <v>466</v>
      </c>
      <c r="D277" s="297" t="s">
        <v>896</v>
      </c>
    </row>
    <row r="278" spans="1:4" ht="39" thickBot="1" x14ac:dyDescent="0.25">
      <c r="A278" s="318">
        <v>270</v>
      </c>
      <c r="B278" s="461" t="s">
        <v>1427</v>
      </c>
      <c r="C278" s="107" t="s">
        <v>467</v>
      </c>
      <c r="D278" s="297" t="s">
        <v>897</v>
      </c>
    </row>
    <row r="279" spans="1:4" ht="15" x14ac:dyDescent="0.2">
      <c r="A279" s="318">
        <v>271</v>
      </c>
      <c r="B279" s="456" t="s">
        <v>1428</v>
      </c>
      <c r="C279" s="108" t="s">
        <v>468</v>
      </c>
      <c r="D279" s="297" t="s">
        <v>898</v>
      </c>
    </row>
    <row r="280" spans="1:4" ht="38.25" x14ac:dyDescent="0.2">
      <c r="A280" s="318">
        <v>272</v>
      </c>
      <c r="B280" s="467" t="s">
        <v>1429</v>
      </c>
      <c r="C280" s="136" t="s">
        <v>1110</v>
      </c>
      <c r="D280" s="297" t="s">
        <v>899</v>
      </c>
    </row>
    <row r="281" spans="1:4" ht="15" x14ac:dyDescent="0.2">
      <c r="A281" s="318">
        <v>273</v>
      </c>
      <c r="B281" s="434" t="s">
        <v>1430</v>
      </c>
      <c r="C281" s="424" t="s">
        <v>350</v>
      </c>
      <c r="D281" s="297" t="s">
        <v>900</v>
      </c>
    </row>
    <row r="282" spans="1:4" s="226" customFormat="1" ht="15" x14ac:dyDescent="0.2">
      <c r="B282" s="468" t="s">
        <v>1431</v>
      </c>
      <c r="C282" s="254" t="s">
        <v>537</v>
      </c>
      <c r="D282" s="225"/>
    </row>
    <row r="283" spans="1:4" ht="25.5" x14ac:dyDescent="0.2">
      <c r="A283" s="318">
        <v>274</v>
      </c>
      <c r="B283" s="435" t="s">
        <v>1432</v>
      </c>
      <c r="C283" s="122" t="s">
        <v>10</v>
      </c>
      <c r="D283" s="297" t="s">
        <v>901</v>
      </c>
    </row>
    <row r="284" spans="1:4" ht="26.25" thickBot="1" x14ac:dyDescent="0.25">
      <c r="A284" s="318">
        <v>275</v>
      </c>
      <c r="B284" s="435" t="s">
        <v>1433</v>
      </c>
      <c r="C284" s="122" t="s">
        <v>134</v>
      </c>
      <c r="D284" s="297" t="s">
        <v>902</v>
      </c>
    </row>
    <row r="285" spans="1:4" ht="15.75" thickBot="1" x14ac:dyDescent="0.25">
      <c r="A285" s="318">
        <v>276</v>
      </c>
      <c r="B285" s="462" t="s">
        <v>1434</v>
      </c>
      <c r="C285" s="240" t="s">
        <v>47</v>
      </c>
      <c r="D285" s="297" t="s">
        <v>903</v>
      </c>
    </row>
    <row r="286" spans="1:4" ht="82.15" customHeight="1" x14ac:dyDescent="0.2">
      <c r="A286" s="318">
        <v>277</v>
      </c>
      <c r="B286" s="469" t="s">
        <v>1435</v>
      </c>
      <c r="C286" s="117" t="s">
        <v>538</v>
      </c>
      <c r="D286" s="297" t="s">
        <v>904</v>
      </c>
    </row>
    <row r="287" spans="1:4" ht="18.600000000000001" customHeight="1" x14ac:dyDescent="0.2">
      <c r="A287" s="318">
        <v>278</v>
      </c>
      <c r="B287" s="470" t="s">
        <v>1436</v>
      </c>
      <c r="C287" s="246" t="s">
        <v>48</v>
      </c>
      <c r="D287" s="297" t="s">
        <v>905</v>
      </c>
    </row>
    <row r="288" spans="1:4" ht="114.75" x14ac:dyDescent="0.2">
      <c r="A288" s="318">
        <v>279</v>
      </c>
      <c r="B288" s="93" t="s">
        <v>1437</v>
      </c>
      <c r="C288" s="93" t="s">
        <v>539</v>
      </c>
      <c r="D288" s="297" t="s">
        <v>906</v>
      </c>
    </row>
    <row r="289" spans="1:4" ht="15" x14ac:dyDescent="0.2">
      <c r="A289" s="318">
        <v>280</v>
      </c>
      <c r="B289" s="471" t="s">
        <v>1438</v>
      </c>
      <c r="C289" s="93" t="s">
        <v>394</v>
      </c>
      <c r="D289" s="297" t="s">
        <v>907</v>
      </c>
    </row>
    <row r="290" spans="1:4" ht="25.5" x14ac:dyDescent="0.2">
      <c r="A290" s="318">
        <v>281</v>
      </c>
      <c r="B290" s="471" t="s">
        <v>1439</v>
      </c>
      <c r="C290" s="118" t="s">
        <v>540</v>
      </c>
      <c r="D290" s="297" t="s">
        <v>908</v>
      </c>
    </row>
    <row r="291" spans="1:4" ht="76.5" x14ac:dyDescent="0.2">
      <c r="A291" s="318">
        <v>282</v>
      </c>
      <c r="B291" s="471" t="s">
        <v>1440</v>
      </c>
      <c r="C291" s="118" t="s">
        <v>541</v>
      </c>
      <c r="D291" s="297" t="s">
        <v>909</v>
      </c>
    </row>
    <row r="292" spans="1:4" ht="114.75" x14ac:dyDescent="0.2">
      <c r="A292" s="318">
        <v>283</v>
      </c>
      <c r="B292" s="471" t="s">
        <v>1441</v>
      </c>
      <c r="C292" s="93" t="s">
        <v>542</v>
      </c>
      <c r="D292" s="297" t="s">
        <v>910</v>
      </c>
    </row>
    <row r="293" spans="1:4" ht="63.75" x14ac:dyDescent="0.2">
      <c r="A293" s="318">
        <v>284</v>
      </c>
      <c r="B293" s="93" t="s">
        <v>1442</v>
      </c>
      <c r="C293" s="93" t="s">
        <v>543</v>
      </c>
      <c r="D293" s="297" t="s">
        <v>911</v>
      </c>
    </row>
    <row r="294" spans="1:4" ht="38.25" x14ac:dyDescent="0.2">
      <c r="A294" s="318">
        <v>285</v>
      </c>
      <c r="B294" s="93" t="s">
        <v>1443</v>
      </c>
      <c r="C294" s="93" t="s">
        <v>469</v>
      </c>
      <c r="D294" s="297" t="s">
        <v>912</v>
      </c>
    </row>
    <row r="295" spans="1:4" ht="51" x14ac:dyDescent="0.2">
      <c r="A295" s="318">
        <v>286</v>
      </c>
      <c r="B295" s="93" t="s">
        <v>1444</v>
      </c>
      <c r="C295" s="93" t="s">
        <v>470</v>
      </c>
      <c r="D295" s="297" t="s">
        <v>913</v>
      </c>
    </row>
    <row r="296" spans="1:4" ht="28.9" customHeight="1" x14ac:dyDescent="0.2">
      <c r="A296" s="318">
        <v>287</v>
      </c>
      <c r="B296" s="93" t="s">
        <v>1445</v>
      </c>
      <c r="C296" s="93" t="s">
        <v>400</v>
      </c>
      <c r="D296" s="297" t="s">
        <v>914</v>
      </c>
    </row>
    <row r="297" spans="1:4" ht="51" x14ac:dyDescent="0.2">
      <c r="A297" s="318">
        <v>288</v>
      </c>
      <c r="B297" s="93" t="s">
        <v>1446</v>
      </c>
      <c r="C297" s="93" t="s">
        <v>471</v>
      </c>
      <c r="D297" s="297" t="s">
        <v>915</v>
      </c>
    </row>
    <row r="298" spans="1:4" ht="15" x14ac:dyDescent="0.2">
      <c r="A298" s="318">
        <v>289</v>
      </c>
      <c r="B298" s="246" t="s">
        <v>1447</v>
      </c>
      <c r="C298" s="246" t="s">
        <v>11</v>
      </c>
      <c r="D298" s="297" t="s">
        <v>916</v>
      </c>
    </row>
    <row r="299" spans="1:4" ht="178.5" x14ac:dyDescent="0.2">
      <c r="A299" s="318">
        <v>290</v>
      </c>
      <c r="B299" s="93" t="s">
        <v>1448</v>
      </c>
      <c r="C299" s="93" t="s">
        <v>544</v>
      </c>
      <c r="D299" s="297" t="s">
        <v>917</v>
      </c>
    </row>
    <row r="300" spans="1:4" ht="15" x14ac:dyDescent="0.2">
      <c r="A300" s="318">
        <v>291</v>
      </c>
      <c r="B300" s="470" t="s">
        <v>1449</v>
      </c>
      <c r="C300" s="246" t="s">
        <v>60</v>
      </c>
      <c r="D300" s="297" t="s">
        <v>918</v>
      </c>
    </row>
    <row r="301" spans="1:4" ht="25.5" x14ac:dyDescent="0.2">
      <c r="A301" s="318">
        <v>292</v>
      </c>
      <c r="B301" s="471" t="s">
        <v>1450</v>
      </c>
      <c r="C301" s="93" t="s">
        <v>545</v>
      </c>
      <c r="D301" s="297" t="s">
        <v>919</v>
      </c>
    </row>
    <row r="302" spans="1:4" ht="38.25" x14ac:dyDescent="0.2">
      <c r="A302" s="318">
        <v>293</v>
      </c>
      <c r="B302" s="471" t="s">
        <v>1451</v>
      </c>
      <c r="C302" s="93" t="s">
        <v>472</v>
      </c>
      <c r="D302" s="297" t="s">
        <v>920</v>
      </c>
    </row>
    <row r="303" spans="1:4" ht="15" x14ac:dyDescent="0.2">
      <c r="A303" s="318">
        <v>294</v>
      </c>
      <c r="B303" s="436" t="s">
        <v>1452</v>
      </c>
      <c r="C303" s="119" t="s">
        <v>382</v>
      </c>
      <c r="D303" s="297" t="s">
        <v>921</v>
      </c>
    </row>
    <row r="304" spans="1:4" ht="51" x14ac:dyDescent="0.2">
      <c r="A304" s="318">
        <v>295</v>
      </c>
      <c r="B304" s="93" t="s">
        <v>1453</v>
      </c>
      <c r="C304" s="93" t="s">
        <v>473</v>
      </c>
      <c r="D304" s="297" t="s">
        <v>922</v>
      </c>
    </row>
    <row r="305" spans="1:7" ht="51" x14ac:dyDescent="0.2">
      <c r="A305" s="318">
        <v>296</v>
      </c>
      <c r="B305" s="93" t="s">
        <v>1454</v>
      </c>
      <c r="C305" s="93" t="s">
        <v>546</v>
      </c>
      <c r="D305" s="297" t="s">
        <v>923</v>
      </c>
    </row>
    <row r="306" spans="1:7" ht="51" x14ac:dyDescent="0.2">
      <c r="A306" s="318">
        <v>297</v>
      </c>
      <c r="B306" s="93" t="s">
        <v>1455</v>
      </c>
      <c r="C306" s="93" t="s">
        <v>547</v>
      </c>
      <c r="D306" s="297" t="s">
        <v>924</v>
      </c>
    </row>
    <row r="307" spans="1:7" ht="51" x14ac:dyDescent="0.2">
      <c r="A307" s="318">
        <v>298</v>
      </c>
      <c r="B307" s="93" t="s">
        <v>1456</v>
      </c>
      <c r="C307" s="93" t="s">
        <v>549</v>
      </c>
      <c r="D307" s="297" t="s">
        <v>925</v>
      </c>
    </row>
    <row r="308" spans="1:7" ht="38.25" x14ac:dyDescent="0.2">
      <c r="A308" s="318">
        <v>299</v>
      </c>
      <c r="B308" s="93" t="s">
        <v>1457</v>
      </c>
      <c r="C308" s="93" t="s">
        <v>550</v>
      </c>
      <c r="D308" s="297" t="s">
        <v>926</v>
      </c>
    </row>
    <row r="309" spans="1:7" ht="63.75" x14ac:dyDescent="0.2">
      <c r="A309" s="318">
        <v>300</v>
      </c>
      <c r="B309" s="93" t="s">
        <v>1458</v>
      </c>
      <c r="C309" s="93" t="s">
        <v>548</v>
      </c>
      <c r="D309" s="297" t="s">
        <v>927</v>
      </c>
    </row>
    <row r="310" spans="1:7" ht="15" x14ac:dyDescent="0.2">
      <c r="A310" s="318">
        <v>301</v>
      </c>
      <c r="B310" s="246" t="s">
        <v>1459</v>
      </c>
      <c r="C310" s="246" t="s">
        <v>324</v>
      </c>
      <c r="D310" s="297" t="s">
        <v>928</v>
      </c>
    </row>
    <row r="311" spans="1:7" ht="76.5" x14ac:dyDescent="0.2">
      <c r="A311" s="318">
        <v>302</v>
      </c>
      <c r="B311" s="119" t="s">
        <v>1460</v>
      </c>
      <c r="C311" s="119" t="s">
        <v>351</v>
      </c>
      <c r="D311" s="297" t="s">
        <v>929</v>
      </c>
    </row>
    <row r="312" spans="1:7" ht="64.5" thickBot="1" x14ac:dyDescent="0.25">
      <c r="A312" s="318">
        <v>303</v>
      </c>
      <c r="B312" s="120" t="s">
        <v>1461</v>
      </c>
      <c r="C312" s="120" t="s">
        <v>322</v>
      </c>
      <c r="D312" s="297" t="s">
        <v>930</v>
      </c>
    </row>
    <row r="313" spans="1:7" ht="19.149999999999999" customHeight="1" thickBot="1" x14ac:dyDescent="0.25">
      <c r="A313" s="318">
        <v>304</v>
      </c>
      <c r="B313" s="247" t="s">
        <v>1462</v>
      </c>
      <c r="C313" s="247" t="s">
        <v>362</v>
      </c>
      <c r="D313" s="297" t="s">
        <v>931</v>
      </c>
    </row>
    <row r="314" spans="1:7" ht="25.5" x14ac:dyDescent="0.2">
      <c r="A314" s="318">
        <v>305</v>
      </c>
      <c r="B314" s="248" t="s">
        <v>1463</v>
      </c>
      <c r="C314" s="248" t="s">
        <v>401</v>
      </c>
      <c r="D314" s="297" t="s">
        <v>932</v>
      </c>
    </row>
    <row r="315" spans="1:7" ht="102.75" thickBot="1" x14ac:dyDescent="0.25">
      <c r="A315" s="318">
        <v>306</v>
      </c>
      <c r="B315" s="119" t="s">
        <v>1464</v>
      </c>
      <c r="C315" s="119" t="s">
        <v>363</v>
      </c>
      <c r="D315" s="297" t="s">
        <v>933</v>
      </c>
    </row>
    <row r="316" spans="1:7" ht="51" x14ac:dyDescent="0.2">
      <c r="A316" s="318">
        <v>307</v>
      </c>
      <c r="B316" s="209" t="s">
        <v>1465</v>
      </c>
      <c r="C316" s="209" t="s">
        <v>404</v>
      </c>
      <c r="D316" s="297" t="s">
        <v>934</v>
      </c>
      <c r="G316" s="285" t="s">
        <v>1071</v>
      </c>
    </row>
    <row r="317" spans="1:7" ht="38.25" x14ac:dyDescent="0.2">
      <c r="A317" s="318">
        <v>308</v>
      </c>
      <c r="B317" s="215" t="s">
        <v>1466</v>
      </c>
      <c r="C317" s="215" t="s">
        <v>389</v>
      </c>
      <c r="D317" s="297" t="s">
        <v>935</v>
      </c>
    </row>
    <row r="318" spans="1:7" ht="25.5" x14ac:dyDescent="0.2">
      <c r="A318" s="318">
        <v>309</v>
      </c>
      <c r="B318" s="121" t="s">
        <v>1467</v>
      </c>
      <c r="C318" s="121" t="s">
        <v>390</v>
      </c>
      <c r="D318" s="297" t="s">
        <v>936</v>
      </c>
    </row>
    <row r="319" spans="1:7" ht="38.25" x14ac:dyDescent="0.2">
      <c r="A319" s="318">
        <v>310</v>
      </c>
      <c r="B319" s="121" t="s">
        <v>1468</v>
      </c>
      <c r="C319" s="121" t="s">
        <v>391</v>
      </c>
      <c r="D319" s="297" t="s">
        <v>937</v>
      </c>
    </row>
    <row r="320" spans="1:7" ht="25.5" x14ac:dyDescent="0.2">
      <c r="A320" s="318">
        <v>311</v>
      </c>
      <c r="B320" s="121" t="s">
        <v>1469</v>
      </c>
      <c r="C320" s="121" t="s">
        <v>392</v>
      </c>
      <c r="D320" s="297" t="s">
        <v>938</v>
      </c>
    </row>
    <row r="321" spans="1:7" ht="26.25" thickBot="1" x14ac:dyDescent="0.25">
      <c r="A321" s="318">
        <v>312</v>
      </c>
      <c r="B321" s="121" t="s">
        <v>1470</v>
      </c>
      <c r="C321" s="121" t="s">
        <v>393</v>
      </c>
      <c r="D321" s="297" t="s">
        <v>939</v>
      </c>
    </row>
    <row r="322" spans="1:7" ht="38.25" x14ac:dyDescent="0.2">
      <c r="A322" s="318">
        <v>313</v>
      </c>
      <c r="B322" s="248" t="s">
        <v>1471</v>
      </c>
      <c r="C322" s="248" t="s">
        <v>102</v>
      </c>
      <c r="D322" s="297" t="s">
        <v>940</v>
      </c>
    </row>
    <row r="323" spans="1:7" ht="128.25" thickBot="1" x14ac:dyDescent="0.25">
      <c r="A323" s="318">
        <v>314</v>
      </c>
      <c r="B323" s="145" t="s">
        <v>1472</v>
      </c>
      <c r="C323" s="145" t="s">
        <v>73</v>
      </c>
      <c r="D323" s="297" t="s">
        <v>941</v>
      </c>
      <c r="G323" s="70"/>
    </row>
    <row r="324" spans="1:7" ht="63.75" x14ac:dyDescent="0.2">
      <c r="A324" s="318">
        <v>315</v>
      </c>
      <c r="B324" s="209" t="s">
        <v>1473</v>
      </c>
      <c r="C324" s="209" t="s">
        <v>325</v>
      </c>
      <c r="D324" s="297" t="s">
        <v>942</v>
      </c>
    </row>
    <row r="325" spans="1:7" ht="51.75" thickBot="1" x14ac:dyDescent="0.25">
      <c r="A325" s="318">
        <v>316</v>
      </c>
      <c r="B325" s="210" t="s">
        <v>1474</v>
      </c>
      <c r="C325" s="210" t="s">
        <v>326</v>
      </c>
      <c r="D325" s="297" t="s">
        <v>943</v>
      </c>
    </row>
    <row r="326" spans="1:7" ht="25.5" x14ac:dyDescent="0.2">
      <c r="A326" s="318">
        <v>317</v>
      </c>
      <c r="B326" s="248" t="s">
        <v>1475</v>
      </c>
      <c r="C326" s="248" t="s">
        <v>402</v>
      </c>
      <c r="D326" s="297" t="s">
        <v>944</v>
      </c>
    </row>
    <row r="327" spans="1:7" ht="39" thickBot="1" x14ac:dyDescent="0.25">
      <c r="A327" s="318">
        <v>318</v>
      </c>
      <c r="B327" s="95" t="s">
        <v>1476</v>
      </c>
      <c r="C327" s="424" t="s">
        <v>379</v>
      </c>
      <c r="D327" s="297" t="s">
        <v>945</v>
      </c>
    </row>
    <row r="328" spans="1:7" ht="20.65" customHeight="1" thickBot="1" x14ac:dyDescent="0.25">
      <c r="A328" s="318">
        <v>319</v>
      </c>
      <c r="B328" s="211" t="s">
        <v>1477</v>
      </c>
      <c r="C328" s="211" t="s">
        <v>429</v>
      </c>
      <c r="D328" s="297" t="s">
        <v>946</v>
      </c>
    </row>
    <row r="329" spans="1:7" ht="15" x14ac:dyDescent="0.2">
      <c r="A329" s="318">
        <v>320</v>
      </c>
      <c r="B329" s="249" t="s">
        <v>1478</v>
      </c>
      <c r="C329" s="249" t="s">
        <v>9</v>
      </c>
      <c r="D329" s="297" t="s">
        <v>947</v>
      </c>
    </row>
    <row r="330" spans="1:7" ht="115.5" thickBot="1" x14ac:dyDescent="0.25">
      <c r="A330" s="318">
        <v>321</v>
      </c>
      <c r="B330" s="95" t="s">
        <v>1479</v>
      </c>
      <c r="C330" s="424" t="s">
        <v>0</v>
      </c>
      <c r="D330" s="297" t="s">
        <v>948</v>
      </c>
    </row>
    <row r="331" spans="1:7" ht="38.25" x14ac:dyDescent="0.2">
      <c r="A331" s="318">
        <v>322</v>
      </c>
      <c r="B331" s="472" t="s">
        <v>1480</v>
      </c>
      <c r="C331" s="209" t="s">
        <v>387</v>
      </c>
      <c r="D331" s="297" t="s">
        <v>949</v>
      </c>
    </row>
    <row r="332" spans="1:7" ht="38.25" x14ac:dyDescent="0.2">
      <c r="A332" s="318">
        <v>323</v>
      </c>
      <c r="B332" s="473" t="s">
        <v>1481</v>
      </c>
      <c r="C332" s="121" t="s">
        <v>388</v>
      </c>
      <c r="D332" s="297" t="s">
        <v>950</v>
      </c>
    </row>
    <row r="333" spans="1:7" ht="25.5" x14ac:dyDescent="0.2">
      <c r="A333" s="318">
        <v>324</v>
      </c>
      <c r="B333" s="473" t="s">
        <v>1482</v>
      </c>
      <c r="C333" s="121" t="s">
        <v>475</v>
      </c>
      <c r="D333" s="297" t="s">
        <v>951</v>
      </c>
    </row>
    <row r="334" spans="1:7" ht="25.5" x14ac:dyDescent="0.2">
      <c r="A334" s="318">
        <v>325</v>
      </c>
      <c r="B334" s="473" t="s">
        <v>1483</v>
      </c>
      <c r="C334" s="121" t="s">
        <v>557</v>
      </c>
      <c r="D334" s="297" t="s">
        <v>952</v>
      </c>
    </row>
    <row r="335" spans="1:7" ht="63.6" customHeight="1" thickBot="1" x14ac:dyDescent="0.25">
      <c r="A335" s="318">
        <v>326</v>
      </c>
      <c r="B335" s="474" t="s">
        <v>1484</v>
      </c>
      <c r="C335" s="212" t="s">
        <v>558</v>
      </c>
      <c r="D335" s="297" t="s">
        <v>953</v>
      </c>
    </row>
    <row r="336" spans="1:7" s="323" customFormat="1" ht="15" x14ac:dyDescent="0.2">
      <c r="B336" s="448" t="s">
        <v>1485</v>
      </c>
      <c r="C336" s="317" t="s">
        <v>564</v>
      </c>
      <c r="D336" s="225"/>
    </row>
    <row r="337" spans="1:4" ht="25.5" x14ac:dyDescent="0.2">
      <c r="A337" s="318">
        <v>328</v>
      </c>
      <c r="B337" s="435" t="s">
        <v>1486</v>
      </c>
      <c r="C337" s="122" t="s">
        <v>323</v>
      </c>
      <c r="D337" s="314" t="s">
        <v>430</v>
      </c>
    </row>
    <row r="338" spans="1:4" ht="25.5" x14ac:dyDescent="0.2">
      <c r="A338" s="318">
        <v>328</v>
      </c>
      <c r="B338" s="451" t="s">
        <v>1487</v>
      </c>
      <c r="C338" s="420" t="s">
        <v>559</v>
      </c>
      <c r="D338" s="297" t="s">
        <v>955</v>
      </c>
    </row>
    <row r="339" spans="1:4" ht="63.75" x14ac:dyDescent="0.2">
      <c r="A339" s="318">
        <v>328</v>
      </c>
      <c r="B339" s="143" t="s">
        <v>1488</v>
      </c>
      <c r="C339" s="420" t="s">
        <v>560</v>
      </c>
      <c r="D339" s="297" t="s">
        <v>956</v>
      </c>
    </row>
    <row r="340" spans="1:4" ht="140.25" x14ac:dyDescent="0.2">
      <c r="A340" s="318">
        <v>328</v>
      </c>
      <c r="B340" s="142" t="s">
        <v>1489</v>
      </c>
      <c r="C340" s="142" t="s">
        <v>1160</v>
      </c>
      <c r="D340" s="297" t="s">
        <v>957</v>
      </c>
    </row>
    <row r="341" spans="1:4" ht="63.75" x14ac:dyDescent="0.2">
      <c r="A341" s="318">
        <v>328</v>
      </c>
      <c r="B341" s="146" t="s">
        <v>1490</v>
      </c>
      <c r="C341" s="429" t="s">
        <v>561</v>
      </c>
      <c r="D341" s="297" t="s">
        <v>958</v>
      </c>
    </row>
    <row r="342" spans="1:4" s="323" customFormat="1" ht="15" x14ac:dyDescent="0.2">
      <c r="B342" s="448" t="s">
        <v>1494</v>
      </c>
      <c r="C342" s="317" t="s">
        <v>954</v>
      </c>
      <c r="D342" s="225"/>
    </row>
    <row r="343" spans="1:4" ht="15" x14ac:dyDescent="0.2">
      <c r="A343" s="318">
        <v>329</v>
      </c>
      <c r="B343" s="435" t="s">
        <v>1491</v>
      </c>
      <c r="C343" s="122" t="s">
        <v>1147</v>
      </c>
      <c r="D343" s="297" t="s">
        <v>959</v>
      </c>
    </row>
    <row r="344" spans="1:4" ht="15" x14ac:dyDescent="0.2">
      <c r="A344" s="318">
        <v>330</v>
      </c>
      <c r="B344" s="435" t="s">
        <v>1492</v>
      </c>
      <c r="C344" s="122" t="s">
        <v>1148</v>
      </c>
      <c r="D344" s="297"/>
    </row>
    <row r="345" spans="1:4" ht="15" x14ac:dyDescent="0.2">
      <c r="A345" s="318">
        <v>331</v>
      </c>
      <c r="B345" s="435" t="s">
        <v>1493</v>
      </c>
      <c r="C345" s="122" t="s">
        <v>298</v>
      </c>
      <c r="D345" s="297" t="s">
        <v>960</v>
      </c>
    </row>
    <row r="346" spans="1:4" s="323" customFormat="1" ht="15" x14ac:dyDescent="0.2">
      <c r="B346" s="448" t="s">
        <v>1495</v>
      </c>
      <c r="C346" s="317" t="s">
        <v>565</v>
      </c>
      <c r="D346" s="225"/>
    </row>
    <row r="347" spans="1:4" ht="15" x14ac:dyDescent="0.2">
      <c r="A347" s="318">
        <v>332</v>
      </c>
      <c r="B347" s="475" t="s">
        <v>1591</v>
      </c>
      <c r="C347" s="288" t="s">
        <v>104</v>
      </c>
      <c r="D347" s="297" t="s">
        <v>961</v>
      </c>
    </row>
    <row r="348" spans="1:4" ht="15" x14ac:dyDescent="0.2">
      <c r="A348" s="318">
        <v>333</v>
      </c>
      <c r="B348" s="475" t="s">
        <v>1496</v>
      </c>
      <c r="C348" s="288" t="s">
        <v>105</v>
      </c>
      <c r="D348" s="297" t="s">
        <v>962</v>
      </c>
    </row>
    <row r="349" spans="1:4" ht="15" x14ac:dyDescent="0.2">
      <c r="A349" s="318">
        <v>334</v>
      </c>
      <c r="B349" s="475" t="s">
        <v>1497</v>
      </c>
      <c r="C349" s="288" t="s">
        <v>106</v>
      </c>
      <c r="D349" s="297" t="s">
        <v>963</v>
      </c>
    </row>
    <row r="350" spans="1:4" ht="15" x14ac:dyDescent="0.2">
      <c r="A350" s="318">
        <v>335</v>
      </c>
      <c r="B350" s="475" t="s">
        <v>1592</v>
      </c>
      <c r="C350" s="288" t="s">
        <v>107</v>
      </c>
      <c r="D350" s="297" t="s">
        <v>964</v>
      </c>
    </row>
    <row r="351" spans="1:4" ht="15" x14ac:dyDescent="0.2">
      <c r="A351" s="318">
        <v>336</v>
      </c>
      <c r="B351" s="475" t="s">
        <v>1498</v>
      </c>
      <c r="C351" s="288" t="s">
        <v>108</v>
      </c>
      <c r="D351" s="297" t="s">
        <v>965</v>
      </c>
    </row>
    <row r="352" spans="1:4" ht="15" x14ac:dyDescent="0.2">
      <c r="A352" s="318">
        <v>337</v>
      </c>
      <c r="B352" s="475" t="s">
        <v>1499</v>
      </c>
      <c r="C352" s="288" t="s">
        <v>109</v>
      </c>
      <c r="D352" s="297" t="s">
        <v>966</v>
      </c>
    </row>
    <row r="353" spans="1:4" ht="15" x14ac:dyDescent="0.2">
      <c r="A353" s="318">
        <v>338</v>
      </c>
      <c r="B353" s="475" t="s">
        <v>1500</v>
      </c>
      <c r="C353" s="288" t="s">
        <v>110</v>
      </c>
      <c r="D353" s="297" t="s">
        <v>967</v>
      </c>
    </row>
    <row r="354" spans="1:4" ht="15" x14ac:dyDescent="0.2">
      <c r="A354" s="318">
        <v>339</v>
      </c>
      <c r="B354" s="475" t="s">
        <v>1501</v>
      </c>
      <c r="C354" s="288" t="s">
        <v>111</v>
      </c>
      <c r="D354" s="297" t="s">
        <v>968</v>
      </c>
    </row>
    <row r="355" spans="1:4" ht="15" x14ac:dyDescent="0.2">
      <c r="A355" s="318">
        <v>340</v>
      </c>
      <c r="B355" s="475" t="s">
        <v>1502</v>
      </c>
      <c r="C355" s="288" t="s">
        <v>112</v>
      </c>
      <c r="D355" s="297" t="s">
        <v>969</v>
      </c>
    </row>
    <row r="356" spans="1:4" ht="15" x14ac:dyDescent="0.2">
      <c r="A356" s="318">
        <v>341</v>
      </c>
      <c r="B356" s="475" t="s">
        <v>1503</v>
      </c>
      <c r="C356" s="288" t="s">
        <v>113</v>
      </c>
      <c r="D356" s="297" t="s">
        <v>970</v>
      </c>
    </row>
    <row r="357" spans="1:4" ht="15" x14ac:dyDescent="0.2">
      <c r="A357" s="318">
        <v>342</v>
      </c>
      <c r="B357" s="475" t="s">
        <v>1504</v>
      </c>
      <c r="C357" s="288" t="s">
        <v>114</v>
      </c>
      <c r="D357" s="297" t="s">
        <v>971</v>
      </c>
    </row>
    <row r="358" spans="1:4" ht="15" x14ac:dyDescent="0.2">
      <c r="A358" s="318">
        <v>343</v>
      </c>
      <c r="B358" s="475" t="s">
        <v>1505</v>
      </c>
      <c r="C358" s="288" t="s">
        <v>115</v>
      </c>
      <c r="D358" s="297" t="s">
        <v>972</v>
      </c>
    </row>
    <row r="359" spans="1:4" ht="15" x14ac:dyDescent="0.2">
      <c r="A359" s="318">
        <v>344</v>
      </c>
      <c r="B359" s="475" t="s">
        <v>1506</v>
      </c>
      <c r="C359" s="288" t="s">
        <v>116</v>
      </c>
      <c r="D359" s="297" t="s">
        <v>973</v>
      </c>
    </row>
    <row r="360" spans="1:4" ht="15" x14ac:dyDescent="0.2">
      <c r="A360" s="318">
        <v>345</v>
      </c>
      <c r="B360" s="475" t="s">
        <v>1507</v>
      </c>
      <c r="C360" s="288" t="s">
        <v>117</v>
      </c>
      <c r="D360" s="297" t="s">
        <v>974</v>
      </c>
    </row>
    <row r="361" spans="1:4" ht="15" x14ac:dyDescent="0.2">
      <c r="A361" s="318">
        <v>346</v>
      </c>
      <c r="B361" s="475" t="s">
        <v>1508</v>
      </c>
      <c r="C361" s="288" t="s">
        <v>118</v>
      </c>
      <c r="D361" s="297" t="s">
        <v>975</v>
      </c>
    </row>
    <row r="362" spans="1:4" ht="15" x14ac:dyDescent="0.2">
      <c r="A362" s="318">
        <v>347</v>
      </c>
      <c r="B362" s="475" t="s">
        <v>1509</v>
      </c>
      <c r="C362" s="288" t="s">
        <v>119</v>
      </c>
      <c r="D362" s="297" t="s">
        <v>976</v>
      </c>
    </row>
    <row r="363" spans="1:4" ht="15" x14ac:dyDescent="0.2">
      <c r="A363" s="318">
        <v>348</v>
      </c>
      <c r="B363" s="475" t="s">
        <v>1510</v>
      </c>
      <c r="C363" s="288" t="s">
        <v>120</v>
      </c>
      <c r="D363" s="297" t="s">
        <v>977</v>
      </c>
    </row>
    <row r="364" spans="1:4" ht="15" x14ac:dyDescent="0.2">
      <c r="A364" s="318">
        <v>349</v>
      </c>
      <c r="B364" s="475" t="s">
        <v>1511</v>
      </c>
      <c r="C364" s="288" t="s">
        <v>121</v>
      </c>
      <c r="D364" s="297" t="s">
        <v>978</v>
      </c>
    </row>
    <row r="365" spans="1:4" ht="15" x14ac:dyDescent="0.2">
      <c r="A365" s="318">
        <v>350</v>
      </c>
      <c r="B365" s="475" t="s">
        <v>1512</v>
      </c>
      <c r="C365" s="288" t="s">
        <v>122</v>
      </c>
      <c r="D365" s="297" t="s">
        <v>979</v>
      </c>
    </row>
    <row r="366" spans="1:4" ht="15" x14ac:dyDescent="0.2">
      <c r="A366" s="318">
        <v>351</v>
      </c>
      <c r="B366" s="475" t="s">
        <v>1513</v>
      </c>
      <c r="C366" s="288" t="s">
        <v>123</v>
      </c>
      <c r="D366" s="297" t="s">
        <v>980</v>
      </c>
    </row>
    <row r="367" spans="1:4" ht="15" x14ac:dyDescent="0.2">
      <c r="A367" s="318">
        <v>352</v>
      </c>
      <c r="B367" s="475" t="s">
        <v>1514</v>
      </c>
      <c r="C367" s="288" t="s">
        <v>124</v>
      </c>
      <c r="D367" s="297" t="s">
        <v>981</v>
      </c>
    </row>
    <row r="368" spans="1:4" ht="15" x14ac:dyDescent="0.2">
      <c r="A368" s="318">
        <v>353</v>
      </c>
      <c r="B368" s="475" t="s">
        <v>1515</v>
      </c>
      <c r="C368" s="288" t="s">
        <v>125</v>
      </c>
      <c r="D368" s="297" t="s">
        <v>982</v>
      </c>
    </row>
    <row r="369" spans="1:4" ht="15" x14ac:dyDescent="0.2">
      <c r="A369" s="318">
        <v>354</v>
      </c>
      <c r="B369" s="475" t="s">
        <v>1516</v>
      </c>
      <c r="C369" s="288" t="s">
        <v>126</v>
      </c>
      <c r="D369" s="297" t="s">
        <v>983</v>
      </c>
    </row>
    <row r="370" spans="1:4" ht="15" x14ac:dyDescent="0.2">
      <c r="A370" s="318">
        <v>355</v>
      </c>
      <c r="B370" s="475" t="s">
        <v>1517</v>
      </c>
      <c r="C370" s="288" t="s">
        <v>127</v>
      </c>
      <c r="D370" s="297" t="s">
        <v>984</v>
      </c>
    </row>
    <row r="371" spans="1:4" ht="15" x14ac:dyDescent="0.2">
      <c r="A371" s="318">
        <v>356</v>
      </c>
      <c r="B371" s="475" t="s">
        <v>1518</v>
      </c>
      <c r="C371" s="288" t="s">
        <v>128</v>
      </c>
      <c r="D371" s="297" t="s">
        <v>985</v>
      </c>
    </row>
    <row r="372" spans="1:4" ht="15" x14ac:dyDescent="0.2">
      <c r="A372" s="318">
        <v>357</v>
      </c>
      <c r="B372" s="475" t="s">
        <v>1519</v>
      </c>
      <c r="C372" s="288" t="s">
        <v>129</v>
      </c>
      <c r="D372" s="297" t="s">
        <v>986</v>
      </c>
    </row>
    <row r="373" spans="1:4" ht="15" x14ac:dyDescent="0.2">
      <c r="A373" s="318">
        <v>358</v>
      </c>
      <c r="B373" s="475" t="s">
        <v>1520</v>
      </c>
      <c r="C373" s="288" t="s">
        <v>130</v>
      </c>
      <c r="D373" s="297" t="s">
        <v>987</v>
      </c>
    </row>
    <row r="374" spans="1:4" ht="15" x14ac:dyDescent="0.2">
      <c r="A374" s="318">
        <v>359</v>
      </c>
      <c r="B374" s="475" t="s">
        <v>1521</v>
      </c>
      <c r="C374" s="288" t="s">
        <v>131</v>
      </c>
      <c r="D374" s="297" t="s">
        <v>988</v>
      </c>
    </row>
    <row r="375" spans="1:4" ht="15" x14ac:dyDescent="0.2">
      <c r="A375" s="318">
        <v>360</v>
      </c>
      <c r="B375" s="475" t="s">
        <v>1522</v>
      </c>
      <c r="C375" s="288" t="s">
        <v>583</v>
      </c>
      <c r="D375" s="297" t="s">
        <v>1051</v>
      </c>
    </row>
    <row r="376" spans="1:4" ht="15" x14ac:dyDescent="0.2">
      <c r="A376" s="318">
        <v>361</v>
      </c>
      <c r="B376" s="475" t="s">
        <v>1593</v>
      </c>
      <c r="C376" s="41" t="s">
        <v>1151</v>
      </c>
      <c r="D376" s="297"/>
    </row>
    <row r="377" spans="1:4" ht="15" x14ac:dyDescent="0.2">
      <c r="A377" s="318">
        <v>362</v>
      </c>
      <c r="B377" s="475" t="s">
        <v>1523</v>
      </c>
      <c r="C377" s="41" t="s">
        <v>1152</v>
      </c>
      <c r="D377" s="297"/>
    </row>
    <row r="378" spans="1:4" ht="15.75" thickBot="1" x14ac:dyDescent="0.25">
      <c r="A378" s="318">
        <v>363</v>
      </c>
      <c r="B378" s="476" t="s">
        <v>1524</v>
      </c>
      <c r="C378" s="289" t="s">
        <v>1153</v>
      </c>
      <c r="D378" s="297" t="s">
        <v>1052</v>
      </c>
    </row>
    <row r="379" spans="1:4" ht="15" x14ac:dyDescent="0.2">
      <c r="A379" s="318">
        <v>364</v>
      </c>
      <c r="B379" s="475" t="s">
        <v>1525</v>
      </c>
      <c r="C379" s="288" t="s">
        <v>584</v>
      </c>
      <c r="D379" s="297" t="s">
        <v>989</v>
      </c>
    </row>
    <row r="380" spans="1:4" ht="15" x14ac:dyDescent="0.2">
      <c r="A380" s="318">
        <v>365</v>
      </c>
      <c r="B380" s="475" t="s">
        <v>1594</v>
      </c>
      <c r="C380" s="288" t="s">
        <v>585</v>
      </c>
      <c r="D380" s="297" t="s">
        <v>990</v>
      </c>
    </row>
    <row r="381" spans="1:4" ht="15" x14ac:dyDescent="0.2">
      <c r="A381" s="318">
        <v>366</v>
      </c>
      <c r="B381" s="475" t="s">
        <v>1526</v>
      </c>
      <c r="C381" s="288" t="s">
        <v>586</v>
      </c>
      <c r="D381" s="297" t="s">
        <v>991</v>
      </c>
    </row>
    <row r="382" spans="1:4" ht="15" x14ac:dyDescent="0.2">
      <c r="A382" s="318">
        <v>367</v>
      </c>
      <c r="B382" s="475" t="s">
        <v>1527</v>
      </c>
      <c r="C382" s="288" t="s">
        <v>587</v>
      </c>
      <c r="D382" s="297" t="s">
        <v>992</v>
      </c>
    </row>
    <row r="383" spans="1:4" ht="15" x14ac:dyDescent="0.2">
      <c r="A383" s="318">
        <v>368</v>
      </c>
      <c r="B383" s="475" t="s">
        <v>1595</v>
      </c>
      <c r="C383" s="288" t="s">
        <v>588</v>
      </c>
      <c r="D383" s="297" t="s">
        <v>993</v>
      </c>
    </row>
    <row r="384" spans="1:4" ht="15" x14ac:dyDescent="0.2">
      <c r="A384" s="318">
        <v>369</v>
      </c>
      <c r="B384" s="475" t="s">
        <v>1596</v>
      </c>
      <c r="C384" s="288" t="s">
        <v>589</v>
      </c>
      <c r="D384" s="297" t="s">
        <v>994</v>
      </c>
    </row>
    <row r="385" spans="1:4" ht="15" x14ac:dyDescent="0.2">
      <c r="A385" s="318">
        <v>370</v>
      </c>
      <c r="B385" s="475" t="s">
        <v>1597</v>
      </c>
      <c r="C385" s="288" t="s">
        <v>590</v>
      </c>
      <c r="D385" s="297" t="s">
        <v>995</v>
      </c>
    </row>
    <row r="386" spans="1:4" ht="15" x14ac:dyDescent="0.2">
      <c r="A386" s="318">
        <v>371</v>
      </c>
      <c r="B386" s="475" t="s">
        <v>1598</v>
      </c>
      <c r="C386" s="288" t="s">
        <v>591</v>
      </c>
      <c r="D386" s="297" t="s">
        <v>996</v>
      </c>
    </row>
    <row r="387" spans="1:4" ht="15" x14ac:dyDescent="0.2">
      <c r="A387" s="318">
        <v>372</v>
      </c>
      <c r="B387" s="475" t="s">
        <v>1528</v>
      </c>
      <c r="C387" s="288" t="s">
        <v>592</v>
      </c>
      <c r="D387" s="297" t="s">
        <v>997</v>
      </c>
    </row>
    <row r="388" spans="1:4" ht="15" x14ac:dyDescent="0.2">
      <c r="A388" s="318">
        <v>373</v>
      </c>
      <c r="B388" s="475" t="s">
        <v>1529</v>
      </c>
      <c r="C388" s="288" t="s">
        <v>593</v>
      </c>
      <c r="D388" s="297" t="s">
        <v>998</v>
      </c>
    </row>
    <row r="389" spans="1:4" ht="15" x14ac:dyDescent="0.2">
      <c r="A389" s="318">
        <v>374</v>
      </c>
      <c r="B389" s="475" t="s">
        <v>1530</v>
      </c>
      <c r="C389" s="288" t="s">
        <v>594</v>
      </c>
      <c r="D389" s="297" t="s">
        <v>999</v>
      </c>
    </row>
    <row r="390" spans="1:4" ht="15" x14ac:dyDescent="0.2">
      <c r="A390" s="318">
        <v>375</v>
      </c>
      <c r="B390" s="475" t="s">
        <v>1531</v>
      </c>
      <c r="C390" s="288" t="s">
        <v>595</v>
      </c>
      <c r="D390" s="297" t="s">
        <v>1000</v>
      </c>
    </row>
    <row r="391" spans="1:4" ht="15" x14ac:dyDescent="0.2">
      <c r="A391" s="318">
        <v>376</v>
      </c>
      <c r="B391" s="475" t="s">
        <v>1599</v>
      </c>
      <c r="C391" s="288" t="s">
        <v>596</v>
      </c>
      <c r="D391" s="297" t="s">
        <v>1001</v>
      </c>
    </row>
    <row r="392" spans="1:4" ht="15" x14ac:dyDescent="0.2">
      <c r="A392" s="318">
        <v>377</v>
      </c>
      <c r="B392" s="475" t="s">
        <v>1532</v>
      </c>
      <c r="C392" s="288" t="s">
        <v>597</v>
      </c>
      <c r="D392" s="297" t="s">
        <v>1002</v>
      </c>
    </row>
    <row r="393" spans="1:4" ht="15" x14ac:dyDescent="0.2">
      <c r="A393" s="318">
        <v>378</v>
      </c>
      <c r="B393" s="475" t="s">
        <v>1533</v>
      </c>
      <c r="C393" s="288" t="s">
        <v>598</v>
      </c>
      <c r="D393" s="297" t="s">
        <v>1003</v>
      </c>
    </row>
    <row r="394" spans="1:4" ht="15" x14ac:dyDescent="0.2">
      <c r="A394" s="318">
        <v>379</v>
      </c>
      <c r="B394" s="475" t="s">
        <v>1534</v>
      </c>
      <c r="C394" s="288" t="s">
        <v>599</v>
      </c>
      <c r="D394" s="297" t="s">
        <v>1004</v>
      </c>
    </row>
    <row r="395" spans="1:4" ht="15" x14ac:dyDescent="0.2">
      <c r="A395" s="318">
        <v>380</v>
      </c>
      <c r="B395" s="475" t="s">
        <v>1535</v>
      </c>
      <c r="C395" s="288" t="s">
        <v>600</v>
      </c>
      <c r="D395" s="297" t="s">
        <v>1005</v>
      </c>
    </row>
    <row r="396" spans="1:4" ht="15" x14ac:dyDescent="0.2">
      <c r="A396" s="318">
        <v>381</v>
      </c>
      <c r="B396" s="475" t="s">
        <v>1536</v>
      </c>
      <c r="C396" s="288" t="s">
        <v>601</v>
      </c>
      <c r="D396" s="297" t="s">
        <v>1006</v>
      </c>
    </row>
    <row r="397" spans="1:4" ht="15" x14ac:dyDescent="0.2">
      <c r="A397" s="318">
        <v>382</v>
      </c>
      <c r="B397" s="475" t="s">
        <v>1537</v>
      </c>
      <c r="C397" s="288" t="s">
        <v>602</v>
      </c>
      <c r="D397" s="297" t="s">
        <v>1007</v>
      </c>
    </row>
    <row r="398" spans="1:4" ht="15" x14ac:dyDescent="0.2">
      <c r="A398" s="318">
        <v>383</v>
      </c>
      <c r="B398" s="475" t="s">
        <v>1538</v>
      </c>
      <c r="C398" s="288" t="s">
        <v>603</v>
      </c>
      <c r="D398" s="297" t="s">
        <v>1008</v>
      </c>
    </row>
    <row r="399" spans="1:4" ht="15" x14ac:dyDescent="0.2">
      <c r="A399" s="318">
        <v>384</v>
      </c>
      <c r="B399" s="475" t="s">
        <v>1600</v>
      </c>
      <c r="C399" s="288" t="s">
        <v>604</v>
      </c>
      <c r="D399" s="297" t="s">
        <v>1009</v>
      </c>
    </row>
    <row r="400" spans="1:4" ht="15" x14ac:dyDescent="0.2">
      <c r="A400" s="318">
        <v>385</v>
      </c>
      <c r="B400" s="475" t="s">
        <v>1539</v>
      </c>
      <c r="C400" s="288" t="s">
        <v>605</v>
      </c>
      <c r="D400" s="297" t="s">
        <v>1010</v>
      </c>
    </row>
    <row r="401" spans="1:4" ht="15" x14ac:dyDescent="0.2">
      <c r="A401" s="318">
        <v>386</v>
      </c>
      <c r="B401" s="475" t="s">
        <v>1540</v>
      </c>
      <c r="C401" s="288" t="s">
        <v>606</v>
      </c>
      <c r="D401" s="297" t="s">
        <v>1011</v>
      </c>
    </row>
    <row r="402" spans="1:4" ht="15" x14ac:dyDescent="0.2">
      <c r="A402" s="318">
        <v>387</v>
      </c>
      <c r="B402" s="475" t="s">
        <v>1541</v>
      </c>
      <c r="C402" s="288" t="s">
        <v>607</v>
      </c>
      <c r="D402" s="297" t="s">
        <v>1012</v>
      </c>
    </row>
    <row r="403" spans="1:4" ht="15" x14ac:dyDescent="0.2">
      <c r="A403" s="318">
        <v>388</v>
      </c>
      <c r="B403" s="475" t="s">
        <v>1542</v>
      </c>
      <c r="C403" s="288" t="s">
        <v>608</v>
      </c>
      <c r="D403" s="297" t="s">
        <v>1013</v>
      </c>
    </row>
    <row r="404" spans="1:4" ht="15" x14ac:dyDescent="0.2">
      <c r="A404" s="318">
        <v>389</v>
      </c>
      <c r="B404" s="475" t="s">
        <v>1543</v>
      </c>
      <c r="C404" s="288" t="s">
        <v>609</v>
      </c>
      <c r="D404" s="297" t="s">
        <v>1014</v>
      </c>
    </row>
    <row r="405" spans="1:4" ht="15" x14ac:dyDescent="0.2">
      <c r="A405" s="318">
        <v>390</v>
      </c>
      <c r="B405" s="475" t="s">
        <v>1544</v>
      </c>
      <c r="C405" s="288" t="s">
        <v>610</v>
      </c>
      <c r="D405" s="297" t="s">
        <v>1015</v>
      </c>
    </row>
    <row r="406" spans="1:4" ht="15" x14ac:dyDescent="0.2">
      <c r="A406" s="318">
        <v>391</v>
      </c>
      <c r="B406" s="475" t="s">
        <v>1545</v>
      </c>
      <c r="C406" s="288" t="s">
        <v>611</v>
      </c>
      <c r="D406" s="297" t="s">
        <v>1016</v>
      </c>
    </row>
    <row r="407" spans="1:4" ht="15" x14ac:dyDescent="0.2">
      <c r="A407" s="318">
        <v>392</v>
      </c>
      <c r="B407" s="475" t="s">
        <v>1546</v>
      </c>
      <c r="C407" s="288" t="s">
        <v>612</v>
      </c>
      <c r="D407" s="297" t="s">
        <v>1017</v>
      </c>
    </row>
    <row r="408" spans="1:4" ht="15" x14ac:dyDescent="0.2">
      <c r="A408" s="318">
        <v>393</v>
      </c>
      <c r="B408" s="475" t="s">
        <v>1601</v>
      </c>
      <c r="C408" s="288" t="s">
        <v>613</v>
      </c>
      <c r="D408" s="297" t="s">
        <v>1018</v>
      </c>
    </row>
    <row r="409" spans="1:4" ht="15" x14ac:dyDescent="0.2">
      <c r="A409" s="318">
        <v>394</v>
      </c>
      <c r="B409" s="475" t="s">
        <v>1602</v>
      </c>
      <c r="C409" s="288" t="s">
        <v>614</v>
      </c>
      <c r="D409" s="297" t="s">
        <v>1019</v>
      </c>
    </row>
    <row r="410" spans="1:4" ht="15" x14ac:dyDescent="0.2">
      <c r="A410" s="318">
        <v>395</v>
      </c>
      <c r="B410" s="475" t="s">
        <v>1547</v>
      </c>
      <c r="C410" s="288" t="s">
        <v>615</v>
      </c>
      <c r="D410" s="297" t="s">
        <v>1020</v>
      </c>
    </row>
    <row r="411" spans="1:4" ht="15" x14ac:dyDescent="0.2">
      <c r="A411" s="318">
        <v>396</v>
      </c>
      <c r="B411" s="475" t="s">
        <v>1548</v>
      </c>
      <c r="C411" s="288" t="s">
        <v>616</v>
      </c>
      <c r="D411" s="297" t="s">
        <v>1021</v>
      </c>
    </row>
    <row r="412" spans="1:4" ht="15" x14ac:dyDescent="0.2">
      <c r="A412" s="318">
        <v>397</v>
      </c>
      <c r="B412" s="475" t="s">
        <v>1549</v>
      </c>
      <c r="C412" s="288" t="s">
        <v>617</v>
      </c>
      <c r="D412" s="297" t="s">
        <v>1022</v>
      </c>
    </row>
    <row r="413" spans="1:4" ht="15" x14ac:dyDescent="0.2">
      <c r="A413" s="318">
        <v>398</v>
      </c>
      <c r="B413" s="475" t="s">
        <v>1550</v>
      </c>
      <c r="C413" s="288" t="s">
        <v>618</v>
      </c>
      <c r="D413" s="297" t="s">
        <v>1023</v>
      </c>
    </row>
    <row r="414" spans="1:4" ht="15" x14ac:dyDescent="0.2">
      <c r="A414" s="318">
        <v>399</v>
      </c>
      <c r="B414" s="475" t="s">
        <v>1551</v>
      </c>
      <c r="C414" s="288" t="s">
        <v>619</v>
      </c>
      <c r="D414" s="297" t="s">
        <v>1024</v>
      </c>
    </row>
    <row r="415" spans="1:4" ht="15" x14ac:dyDescent="0.2">
      <c r="A415" s="318">
        <v>400</v>
      </c>
      <c r="B415" s="475" t="s">
        <v>1552</v>
      </c>
      <c r="C415" s="288" t="s">
        <v>620</v>
      </c>
      <c r="D415" s="297" t="s">
        <v>1025</v>
      </c>
    </row>
    <row r="416" spans="1:4" ht="15" x14ac:dyDescent="0.2">
      <c r="A416" s="318">
        <v>401</v>
      </c>
      <c r="B416" s="475" t="s">
        <v>1603</v>
      </c>
      <c r="C416" s="288" t="s">
        <v>621</v>
      </c>
      <c r="D416" s="297" t="s">
        <v>1026</v>
      </c>
    </row>
    <row r="417" spans="1:4" ht="15" x14ac:dyDescent="0.2">
      <c r="A417" s="318">
        <v>402</v>
      </c>
      <c r="B417" s="475" t="s">
        <v>1553</v>
      </c>
      <c r="C417" s="288" t="s">
        <v>622</v>
      </c>
      <c r="D417" s="297" t="s">
        <v>1027</v>
      </c>
    </row>
    <row r="418" spans="1:4" ht="15" x14ac:dyDescent="0.2">
      <c r="A418" s="318">
        <v>403</v>
      </c>
      <c r="B418" s="475" t="s">
        <v>1554</v>
      </c>
      <c r="C418" s="288" t="s">
        <v>623</v>
      </c>
      <c r="D418" s="297" t="s">
        <v>1028</v>
      </c>
    </row>
    <row r="419" spans="1:4" ht="15" x14ac:dyDescent="0.2">
      <c r="A419" s="318">
        <v>404</v>
      </c>
      <c r="B419" s="475" t="s">
        <v>1555</v>
      </c>
      <c r="C419" s="288" t="s">
        <v>624</v>
      </c>
      <c r="D419" s="297" t="s">
        <v>1029</v>
      </c>
    </row>
    <row r="420" spans="1:4" ht="15" x14ac:dyDescent="0.2">
      <c r="A420" s="318">
        <v>405</v>
      </c>
      <c r="B420" s="475" t="s">
        <v>1604</v>
      </c>
      <c r="C420" s="288" t="s">
        <v>625</v>
      </c>
      <c r="D420" s="297" t="s">
        <v>1030</v>
      </c>
    </row>
    <row r="421" spans="1:4" ht="15" x14ac:dyDescent="0.2">
      <c r="A421" s="318">
        <v>406</v>
      </c>
      <c r="B421" s="475" t="s">
        <v>1556</v>
      </c>
      <c r="C421" s="288" t="s">
        <v>626</v>
      </c>
      <c r="D421" s="297" t="s">
        <v>1031</v>
      </c>
    </row>
    <row r="422" spans="1:4" ht="15" x14ac:dyDescent="0.2">
      <c r="A422" s="318">
        <v>407</v>
      </c>
      <c r="B422" s="475" t="s">
        <v>1557</v>
      </c>
      <c r="C422" s="288" t="s">
        <v>627</v>
      </c>
      <c r="D422" s="297" t="s">
        <v>1032</v>
      </c>
    </row>
    <row r="423" spans="1:4" ht="15" x14ac:dyDescent="0.2">
      <c r="A423" s="318">
        <v>408</v>
      </c>
      <c r="B423" s="475" t="s">
        <v>1558</v>
      </c>
      <c r="C423" s="288" t="s">
        <v>628</v>
      </c>
      <c r="D423" s="297" t="s">
        <v>1033</v>
      </c>
    </row>
    <row r="424" spans="1:4" ht="15" x14ac:dyDescent="0.2">
      <c r="A424" s="318">
        <v>409</v>
      </c>
      <c r="B424" s="475" t="s">
        <v>1559</v>
      </c>
      <c r="C424" s="288" t="s">
        <v>629</v>
      </c>
      <c r="D424" s="297" t="s">
        <v>1034</v>
      </c>
    </row>
    <row r="425" spans="1:4" ht="15" x14ac:dyDescent="0.2">
      <c r="A425" s="318">
        <v>410</v>
      </c>
      <c r="B425" s="475" t="s">
        <v>1560</v>
      </c>
      <c r="C425" s="288" t="s">
        <v>630</v>
      </c>
      <c r="D425" s="297" t="s">
        <v>1035</v>
      </c>
    </row>
    <row r="426" spans="1:4" ht="15" x14ac:dyDescent="0.2">
      <c r="A426" s="318">
        <v>411</v>
      </c>
      <c r="B426" s="475" t="s">
        <v>631</v>
      </c>
      <c r="C426" s="288" t="s">
        <v>631</v>
      </c>
      <c r="D426" s="297" t="s">
        <v>1036</v>
      </c>
    </row>
    <row r="427" spans="1:4" ht="15" x14ac:dyDescent="0.2">
      <c r="A427" s="318">
        <v>412</v>
      </c>
      <c r="B427" s="475" t="s">
        <v>632</v>
      </c>
      <c r="C427" s="288" t="s">
        <v>632</v>
      </c>
      <c r="D427" s="297" t="s">
        <v>1037</v>
      </c>
    </row>
    <row r="428" spans="1:4" ht="15" x14ac:dyDescent="0.2">
      <c r="A428" s="318">
        <v>413</v>
      </c>
      <c r="B428" s="475" t="s">
        <v>1561</v>
      </c>
      <c r="C428" s="288" t="s">
        <v>633</v>
      </c>
      <c r="D428" s="297" t="s">
        <v>1038</v>
      </c>
    </row>
    <row r="429" spans="1:4" ht="15" x14ac:dyDescent="0.2">
      <c r="A429" s="318">
        <v>414</v>
      </c>
      <c r="B429" s="475" t="s">
        <v>1562</v>
      </c>
      <c r="C429" s="288" t="s">
        <v>634</v>
      </c>
      <c r="D429" s="297" t="s">
        <v>1039</v>
      </c>
    </row>
    <row r="430" spans="1:4" ht="15" x14ac:dyDescent="0.2">
      <c r="A430" s="318">
        <v>415</v>
      </c>
      <c r="B430" s="475" t="s">
        <v>1563</v>
      </c>
      <c r="C430" s="288" t="s">
        <v>635</v>
      </c>
      <c r="D430" s="297" t="s">
        <v>1040</v>
      </c>
    </row>
    <row r="431" spans="1:4" ht="15" x14ac:dyDescent="0.2">
      <c r="A431" s="318">
        <v>416</v>
      </c>
      <c r="B431" s="475" t="s">
        <v>1605</v>
      </c>
      <c r="C431" s="288" t="s">
        <v>636</v>
      </c>
      <c r="D431" s="297" t="s">
        <v>1041</v>
      </c>
    </row>
    <row r="432" spans="1:4" ht="15" x14ac:dyDescent="0.2">
      <c r="A432" s="318">
        <v>417</v>
      </c>
      <c r="B432" s="475" t="s">
        <v>1564</v>
      </c>
      <c r="C432" s="288" t="s">
        <v>637</v>
      </c>
      <c r="D432" s="297" t="s">
        <v>1042</v>
      </c>
    </row>
    <row r="433" spans="1:9" ht="15" x14ac:dyDescent="0.2">
      <c r="A433" s="318">
        <v>418</v>
      </c>
      <c r="B433" s="475" t="s">
        <v>1606</v>
      </c>
      <c r="C433" s="288" t="s">
        <v>638</v>
      </c>
      <c r="D433" s="297" t="s">
        <v>1043</v>
      </c>
    </row>
    <row r="434" spans="1:9" ht="15" x14ac:dyDescent="0.2">
      <c r="A434" s="318">
        <v>419</v>
      </c>
      <c r="B434" s="475" t="s">
        <v>1565</v>
      </c>
      <c r="C434" s="288" t="s">
        <v>639</v>
      </c>
      <c r="D434" s="297" t="s">
        <v>1044</v>
      </c>
    </row>
    <row r="435" spans="1:9" ht="15" x14ac:dyDescent="0.2">
      <c r="A435" s="318">
        <v>420</v>
      </c>
      <c r="B435" s="475" t="s">
        <v>1607</v>
      </c>
      <c r="C435" s="288" t="s">
        <v>640</v>
      </c>
      <c r="D435" s="297" t="s">
        <v>1045</v>
      </c>
    </row>
    <row r="436" spans="1:9" ht="15" x14ac:dyDescent="0.2">
      <c r="A436" s="318">
        <v>421</v>
      </c>
      <c r="B436" s="475" t="s">
        <v>1566</v>
      </c>
      <c r="C436" s="288" t="s">
        <v>641</v>
      </c>
      <c r="D436" s="297" t="s">
        <v>1046</v>
      </c>
    </row>
    <row r="437" spans="1:9" ht="15" x14ac:dyDescent="0.2">
      <c r="A437" s="318">
        <v>422</v>
      </c>
      <c r="B437" s="475" t="s">
        <v>1608</v>
      </c>
      <c r="C437" s="288" t="s">
        <v>642</v>
      </c>
      <c r="D437" s="297" t="s">
        <v>1047</v>
      </c>
    </row>
    <row r="438" spans="1:9" ht="15" x14ac:dyDescent="0.2">
      <c r="A438" s="318">
        <v>423</v>
      </c>
      <c r="B438" s="475" t="s">
        <v>1609</v>
      </c>
      <c r="C438" s="288" t="s">
        <v>643</v>
      </c>
      <c r="D438" s="297" t="s">
        <v>1048</v>
      </c>
    </row>
    <row r="439" spans="1:9" ht="15" x14ac:dyDescent="0.2">
      <c r="A439" s="318">
        <v>424</v>
      </c>
      <c r="B439" s="475" t="s">
        <v>1567</v>
      </c>
      <c r="C439" s="288" t="s">
        <v>644</v>
      </c>
      <c r="D439" s="297" t="s">
        <v>1049</v>
      </c>
    </row>
    <row r="440" spans="1:9" ht="15.75" thickBot="1" x14ac:dyDescent="0.25">
      <c r="A440" s="318">
        <v>425</v>
      </c>
      <c r="B440" s="476" t="s">
        <v>1610</v>
      </c>
      <c r="C440" s="289" t="s">
        <v>645</v>
      </c>
      <c r="D440" s="297" t="s">
        <v>1050</v>
      </c>
    </row>
    <row r="441" spans="1:9" ht="15" x14ac:dyDescent="0.2">
      <c r="A441" s="318">
        <v>426</v>
      </c>
      <c r="B441" s="475" t="s">
        <v>1568</v>
      </c>
      <c r="C441" s="288" t="s">
        <v>648</v>
      </c>
      <c r="D441" s="297" t="s">
        <v>1053</v>
      </c>
    </row>
    <row r="442" spans="1:9" ht="15.75" thickBot="1" x14ac:dyDescent="0.25">
      <c r="A442" s="318">
        <v>427</v>
      </c>
      <c r="B442" s="476" t="s">
        <v>1569</v>
      </c>
      <c r="C442" s="289" t="s">
        <v>649</v>
      </c>
      <c r="D442" s="297" t="s">
        <v>1054</v>
      </c>
    </row>
    <row r="443" spans="1:9" ht="15" x14ac:dyDescent="0.2">
      <c r="A443" s="318">
        <v>428</v>
      </c>
      <c r="B443" s="475" t="s">
        <v>1570</v>
      </c>
      <c r="C443" s="288" t="s">
        <v>653</v>
      </c>
      <c r="D443" s="297" t="s">
        <v>1055</v>
      </c>
    </row>
    <row r="444" spans="1:9" ht="15" x14ac:dyDescent="0.2">
      <c r="A444" s="318">
        <v>429</v>
      </c>
      <c r="B444" s="475" t="s">
        <v>1571</v>
      </c>
      <c r="C444" s="288" t="s">
        <v>654</v>
      </c>
      <c r="D444" s="297" t="s">
        <v>1056</v>
      </c>
    </row>
    <row r="445" spans="1:9" ht="15" x14ac:dyDescent="0.2">
      <c r="A445" s="318">
        <v>430</v>
      </c>
      <c r="B445" s="477" t="s">
        <v>1167</v>
      </c>
      <c r="C445" s="123" t="s">
        <v>91</v>
      </c>
      <c r="D445" s="297" t="s">
        <v>1057</v>
      </c>
      <c r="G445" s="315" t="s">
        <v>1058</v>
      </c>
      <c r="I445" s="315" t="s">
        <v>1059</v>
      </c>
    </row>
    <row r="446" spans="1:9" ht="15" x14ac:dyDescent="0.2">
      <c r="A446" s="318">
        <v>431</v>
      </c>
      <c r="B446" s="477" t="s">
        <v>1168</v>
      </c>
      <c r="C446" s="123" t="s">
        <v>92</v>
      </c>
      <c r="D446" s="297" t="s">
        <v>1060</v>
      </c>
    </row>
    <row r="447" spans="1:9" ht="15" x14ac:dyDescent="0.2">
      <c r="A447" s="318">
        <v>432</v>
      </c>
      <c r="B447" s="477" t="s">
        <v>1572</v>
      </c>
      <c r="C447" s="123" t="s">
        <v>309</v>
      </c>
      <c r="D447" s="297" t="s">
        <v>1061</v>
      </c>
      <c r="G447" s="285" t="s">
        <v>1062</v>
      </c>
      <c r="I447" s="285" t="s">
        <v>1063</v>
      </c>
    </row>
    <row r="448" spans="1:9" ht="15" x14ac:dyDescent="0.2">
      <c r="A448" s="318">
        <v>433</v>
      </c>
      <c r="B448" s="477" t="s">
        <v>1573</v>
      </c>
      <c r="C448" s="123" t="s">
        <v>54</v>
      </c>
      <c r="D448" s="297" t="s">
        <v>1064</v>
      </c>
      <c r="G448" s="315" t="s">
        <v>1065</v>
      </c>
    </row>
    <row r="449" spans="1:10" ht="15" x14ac:dyDescent="0.2">
      <c r="A449" s="318">
        <v>434</v>
      </c>
      <c r="B449" s="477" t="s">
        <v>1611</v>
      </c>
      <c r="C449" s="123" t="s">
        <v>308</v>
      </c>
      <c r="D449" s="297" t="s">
        <v>1066</v>
      </c>
    </row>
    <row r="450" spans="1:10" ht="15" x14ac:dyDescent="0.2">
      <c r="A450" s="318">
        <v>435</v>
      </c>
      <c r="B450" s="477" t="s">
        <v>1574</v>
      </c>
      <c r="C450" s="123" t="s">
        <v>94</v>
      </c>
      <c r="D450" s="297" t="s">
        <v>660</v>
      </c>
    </row>
    <row r="451" spans="1:10" ht="15" x14ac:dyDescent="0.2">
      <c r="A451" s="318">
        <v>436</v>
      </c>
      <c r="B451" s="477" t="s">
        <v>1575</v>
      </c>
      <c r="C451" s="123" t="s">
        <v>310</v>
      </c>
      <c r="D451" s="297" t="s">
        <v>1067</v>
      </c>
    </row>
    <row r="452" spans="1:10" ht="15" x14ac:dyDescent="0.2">
      <c r="A452" s="318">
        <v>437</v>
      </c>
      <c r="B452" s="477" t="s">
        <v>1576</v>
      </c>
      <c r="C452" s="123" t="s">
        <v>311</v>
      </c>
      <c r="D452" s="297" t="s">
        <v>1068</v>
      </c>
    </row>
    <row r="453" spans="1:10" ht="15" x14ac:dyDescent="0.2">
      <c r="A453" s="318">
        <v>438</v>
      </c>
      <c r="B453" s="477" t="s">
        <v>1577</v>
      </c>
      <c r="C453" s="148" t="s">
        <v>355</v>
      </c>
      <c r="D453" s="297" t="s">
        <v>1069</v>
      </c>
    </row>
    <row r="454" spans="1:10" ht="15" x14ac:dyDescent="0.2">
      <c r="A454" s="318">
        <v>439</v>
      </c>
      <c r="B454" s="477" t="s">
        <v>1578</v>
      </c>
      <c r="C454" s="148" t="s">
        <v>358</v>
      </c>
      <c r="D454" s="297" t="s">
        <v>1070</v>
      </c>
    </row>
    <row r="455" spans="1:10" s="323" customFormat="1" ht="15" x14ac:dyDescent="0.2">
      <c r="B455" s="448" t="s">
        <v>1579</v>
      </c>
      <c r="C455" s="317" t="s">
        <v>566</v>
      </c>
      <c r="D455" s="225"/>
    </row>
    <row r="456" spans="1:10" ht="15" x14ac:dyDescent="0.2">
      <c r="A456" s="318">
        <v>438</v>
      </c>
      <c r="B456" s="435" t="s">
        <v>1580</v>
      </c>
      <c r="C456" s="122" t="s">
        <v>289</v>
      </c>
      <c r="D456" s="297" t="s">
        <v>1095</v>
      </c>
    </row>
    <row r="457" spans="1:10" ht="15.75" thickBot="1" x14ac:dyDescent="0.25">
      <c r="A457" s="318">
        <v>439</v>
      </c>
      <c r="B457" s="435" t="s">
        <v>1581</v>
      </c>
      <c r="C457" s="122" t="s">
        <v>291</v>
      </c>
      <c r="D457" s="297" t="s">
        <v>1096</v>
      </c>
    </row>
    <row r="458" spans="1:10" ht="15" x14ac:dyDescent="0.2">
      <c r="A458" s="318">
        <v>440</v>
      </c>
      <c r="B458" s="478" t="s">
        <v>1582</v>
      </c>
      <c r="C458" s="250" t="s">
        <v>364</v>
      </c>
      <c r="D458" s="297" t="s">
        <v>1097</v>
      </c>
    </row>
    <row r="459" spans="1:10" ht="15" x14ac:dyDescent="0.2">
      <c r="A459" s="318">
        <v>441</v>
      </c>
      <c r="B459" s="479" t="s">
        <v>1583</v>
      </c>
      <c r="C459" s="149" t="s">
        <v>290</v>
      </c>
      <c r="D459" s="297" t="s">
        <v>1098</v>
      </c>
      <c r="G459" s="44" t="str">
        <f>MSParameters!A14</f>
        <v>&lt; Изберете съответните документи с насоки от списъка &gt;</v>
      </c>
      <c r="J459" s="44" t="str">
        <f>MSParameters!A22</f>
        <v>&lt; Select Relevant guidance documents from the list &gt;</v>
      </c>
    </row>
    <row r="460" spans="1:10" ht="25.5" x14ac:dyDescent="0.2">
      <c r="A460" s="318">
        <v>442</v>
      </c>
      <c r="B460" s="473" t="s">
        <v>1584</v>
      </c>
      <c r="C460" s="124" t="s">
        <v>551</v>
      </c>
      <c r="D460" s="297" t="s">
        <v>1099</v>
      </c>
    </row>
    <row r="461" spans="1:10" ht="25.5" x14ac:dyDescent="0.2">
      <c r="A461" s="318">
        <v>443</v>
      </c>
      <c r="B461" s="473" t="s">
        <v>1585</v>
      </c>
      <c r="C461" s="124" t="s">
        <v>555</v>
      </c>
      <c r="D461" s="297" t="s">
        <v>1100</v>
      </c>
    </row>
    <row r="462" spans="1:10" ht="25.5" x14ac:dyDescent="0.2">
      <c r="A462" s="318">
        <v>444</v>
      </c>
      <c r="B462" s="473" t="s">
        <v>1586</v>
      </c>
      <c r="C462" s="124" t="s">
        <v>553</v>
      </c>
      <c r="D462" s="297" t="s">
        <v>1101</v>
      </c>
    </row>
    <row r="463" spans="1:10" ht="25.5" x14ac:dyDescent="0.2">
      <c r="A463" s="318">
        <v>445</v>
      </c>
      <c r="B463" s="473" t="s">
        <v>1587</v>
      </c>
      <c r="C463" s="124" t="s">
        <v>554</v>
      </c>
      <c r="D463" s="297" t="s">
        <v>1102</v>
      </c>
    </row>
    <row r="464" spans="1:10" ht="15" x14ac:dyDescent="0.2">
      <c r="A464" s="318">
        <v>446</v>
      </c>
      <c r="B464" s="473" t="s">
        <v>1588</v>
      </c>
      <c r="C464" s="124" t="s">
        <v>562</v>
      </c>
      <c r="D464" s="297" t="s">
        <v>1103</v>
      </c>
    </row>
    <row r="465" spans="1:4" ht="15" x14ac:dyDescent="0.2">
      <c r="A465" s="318">
        <v>447</v>
      </c>
      <c r="B465" s="473" t="s">
        <v>1589</v>
      </c>
      <c r="C465" s="124" t="s">
        <v>563</v>
      </c>
      <c r="D465" s="297" t="s">
        <v>1104</v>
      </c>
    </row>
    <row r="466" spans="1:4" ht="15" x14ac:dyDescent="0.2">
      <c r="A466" s="318">
        <v>448</v>
      </c>
      <c r="B466" s="477" t="s">
        <v>1590</v>
      </c>
      <c r="C466" s="123" t="s">
        <v>133</v>
      </c>
      <c r="D466" s="297" t="s">
        <v>1105</v>
      </c>
    </row>
    <row r="467" spans="1:4" ht="15" x14ac:dyDescent="0.2">
      <c r="A467" s="318"/>
    </row>
    <row r="468" spans="1:4" ht="15" x14ac:dyDescent="0.2">
      <c r="A468" s="318"/>
    </row>
    <row r="469" spans="1:4" ht="15" x14ac:dyDescent="0.2">
      <c r="A469" s="318"/>
    </row>
    <row r="470" spans="1:4" ht="15" x14ac:dyDescent="0.2">
      <c r="A470" s="318"/>
    </row>
    <row r="471" spans="1:4" ht="15" x14ac:dyDescent="0.2">
      <c r="A471" s="318"/>
    </row>
    <row r="472" spans="1:4" ht="15" x14ac:dyDescent="0.2">
      <c r="A472" s="318"/>
    </row>
    <row r="473" spans="1:4" ht="15" x14ac:dyDescent="0.2">
      <c r="A473" s="318"/>
    </row>
    <row r="474" spans="1:4" ht="15" x14ac:dyDescent="0.2">
      <c r="A474" s="318"/>
    </row>
    <row r="475" spans="1:4" ht="15" x14ac:dyDescent="0.2">
      <c r="A475" s="318"/>
    </row>
  </sheetData>
  <sheetProtection sheet="1" objects="1" scenarios="1" formatCells="0" formatColumns="0" formatRows="0"/>
  <autoFilter ref="A1:IT466"/>
  <phoneticPr fontId="7" type="noConversion"/>
  <dataValidations count="1">
    <dataValidation allowBlank="1" showErrorMessage="1" sqref="C122:C126"/>
  </dataValidations>
  <hyperlinks>
    <hyperlink ref="B32" r:id="rId1"/>
    <hyperlink ref="B53" r:id="rId2"/>
    <hyperlink ref="B51" r:id="rId3"/>
    <hyperlink ref="B47" r:id="rId4"/>
    <hyperlink ref="B45" r:id="rId5"/>
    <hyperlink ref="B28" r:id="rId6"/>
    <hyperlink ref="B24" r:id="rId7"/>
    <hyperlink ref="B29" r:id="rId8"/>
    <hyperlink ref="D22" location="'READ ME How to use this file'!A1" display="Go to 'How to use this file'"/>
    <hyperlink ref="C32" r:id="rId9"/>
    <hyperlink ref="C53" r:id="rId10"/>
    <hyperlink ref="C51" r:id="rId11"/>
    <hyperlink ref="C47" r:id="rId12"/>
    <hyperlink ref="C45" r:id="rId13"/>
    <hyperlink ref="C28" r:id="rId14"/>
    <hyperlink ref="C24" r:id="rId15"/>
    <hyperlink ref="C29" r:id="rId16"/>
  </hyperlinks>
  <pageMargins left="0.7" right="0.7" top="0.78740157499999996" bottom="0.78740157499999996" header="0.3" footer="0.3"/>
  <pageSetup paperSize="9" orientation="portrait" r:id="rId1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00B050"/>
  </sheetPr>
  <dimension ref="A1:F91"/>
  <sheetViews>
    <sheetView workbookViewId="0">
      <selection activeCell="B5" sqref="B5"/>
    </sheetView>
  </sheetViews>
  <sheetFormatPr defaultColWidth="9.28515625" defaultRowHeight="12.75" x14ac:dyDescent="0.2"/>
  <cols>
    <col min="1" max="1" width="17.28515625" customWidth="1"/>
    <col min="2" max="2" width="34.7109375" customWidth="1"/>
    <col min="3" max="3" width="15.28515625" customWidth="1"/>
  </cols>
  <sheetData>
    <row r="1" spans="1:6" ht="13.5" thickBot="1" x14ac:dyDescent="0.25">
      <c r="A1" s="2" t="s">
        <v>139</v>
      </c>
    </row>
    <row r="2" spans="1:6" ht="13.5" thickBot="1" x14ac:dyDescent="0.25">
      <c r="A2" s="3" t="s">
        <v>140</v>
      </c>
      <c r="B2" s="4" t="s">
        <v>478</v>
      </c>
    </row>
    <row r="3" spans="1:6" ht="13.5" thickBot="1" x14ac:dyDescent="0.25">
      <c r="A3" s="5" t="s">
        <v>142</v>
      </c>
      <c r="B3" s="6">
        <v>46059</v>
      </c>
      <c r="C3" s="7" t="str">
        <f>IF(ISNUMBER(MATCH(B3,A21:A29,0)),VLOOKUP(B3,A21:B29,2,FALSE),"---")</f>
        <v>VR P4 CNR_COM_bg_060226.xls</v>
      </c>
      <c r="D3" s="8"/>
      <c r="E3" s="9"/>
    </row>
    <row r="4" spans="1:6" x14ac:dyDescent="0.2">
      <c r="A4" s="10" t="s">
        <v>143</v>
      </c>
      <c r="B4" s="11" t="s">
        <v>144</v>
      </c>
    </row>
    <row r="5" spans="1:6" ht="13.5" thickBot="1" x14ac:dyDescent="0.25">
      <c r="A5" s="12" t="s">
        <v>145</v>
      </c>
      <c r="B5" s="13" t="s">
        <v>229</v>
      </c>
    </row>
    <row r="6" spans="1:6" x14ac:dyDescent="0.2">
      <c r="F6" s="32"/>
    </row>
    <row r="7" spans="1:6" x14ac:dyDescent="0.2">
      <c r="A7" s="2" t="s">
        <v>147</v>
      </c>
    </row>
    <row r="8" spans="1:6" x14ac:dyDescent="0.2">
      <c r="A8" s="14" t="s">
        <v>148</v>
      </c>
      <c r="B8" s="14"/>
      <c r="C8" s="14" t="s">
        <v>149</v>
      </c>
    </row>
    <row r="9" spans="1:6" x14ac:dyDescent="0.2">
      <c r="A9" s="14" t="s">
        <v>150</v>
      </c>
      <c r="B9" s="14"/>
      <c r="C9" s="14" t="s">
        <v>151</v>
      </c>
    </row>
    <row r="10" spans="1:6" x14ac:dyDescent="0.2">
      <c r="A10" s="14" t="s">
        <v>152</v>
      </c>
      <c r="B10" s="14"/>
      <c r="C10" s="14" t="s">
        <v>153</v>
      </c>
    </row>
    <row r="11" spans="1:6" x14ac:dyDescent="0.2">
      <c r="A11" s="14" t="s">
        <v>154</v>
      </c>
      <c r="B11" s="14"/>
      <c r="C11" s="14" t="s">
        <v>155</v>
      </c>
    </row>
    <row r="12" spans="1:6" x14ac:dyDescent="0.2">
      <c r="A12" s="14" t="s">
        <v>141</v>
      </c>
      <c r="B12" s="14"/>
      <c r="C12" s="14" t="s">
        <v>156</v>
      </c>
    </row>
    <row r="13" spans="1:6" x14ac:dyDescent="0.2">
      <c r="A13" s="14" t="s">
        <v>157</v>
      </c>
      <c r="B13" s="14"/>
      <c r="C13" s="14" t="s">
        <v>158</v>
      </c>
    </row>
    <row r="14" spans="1:6" x14ac:dyDescent="0.2">
      <c r="A14" s="14" t="s">
        <v>159</v>
      </c>
      <c r="B14" s="14"/>
      <c r="C14" s="14" t="s">
        <v>160</v>
      </c>
    </row>
    <row r="15" spans="1:6" x14ac:dyDescent="0.2">
      <c r="A15" s="30" t="s">
        <v>281</v>
      </c>
      <c r="B15" s="14"/>
      <c r="C15" s="14" t="s">
        <v>282</v>
      </c>
    </row>
    <row r="16" spans="1:6" x14ac:dyDescent="0.2">
      <c r="A16" s="30" t="s">
        <v>300</v>
      </c>
      <c r="B16" s="14"/>
      <c r="C16" s="14" t="s">
        <v>301</v>
      </c>
    </row>
    <row r="17" spans="1:4" x14ac:dyDescent="0.2">
      <c r="A17" s="30" t="s">
        <v>372</v>
      </c>
      <c r="B17" s="14"/>
      <c r="C17" s="30" t="s">
        <v>373</v>
      </c>
    </row>
    <row r="18" spans="1:4" x14ac:dyDescent="0.2">
      <c r="A18" s="30" t="s">
        <v>478</v>
      </c>
      <c r="B18" s="14"/>
      <c r="C18" s="30" t="s">
        <v>479</v>
      </c>
    </row>
    <row r="20" spans="1:4" x14ac:dyDescent="0.2">
      <c r="A20" s="15" t="s">
        <v>161</v>
      </c>
      <c r="B20" s="16" t="s">
        <v>162</v>
      </c>
      <c r="C20" s="16" t="s">
        <v>163</v>
      </c>
      <c r="D20" s="17"/>
    </row>
    <row r="21" spans="1:4" x14ac:dyDescent="0.2">
      <c r="A21" s="18">
        <v>46059</v>
      </c>
      <c r="B21" s="19" t="str">
        <f t="shared" ref="B21:B29" si="0">IF(ISBLANK($A21),"---", VLOOKUP($B$2,$A$8:$C$18,3,0) &amp; "_" &amp; VLOOKUP($B$4,$A$32:$B$64,2,0)&amp;"_"&amp;VLOOKUP($B$5,$A$67:$B$91,2,0)&amp;"_"&amp; TEXT(DAY($A21),"0#")&amp; TEXT(MONTH($A21),"0#")&amp; TEXT(YEAR($A21)-2000,"0#")&amp;".xls")</f>
        <v>VR P4 CNR_COM_bg_060226.xls</v>
      </c>
      <c r="C21" s="19" t="s">
        <v>302</v>
      </c>
      <c r="D21" s="20"/>
    </row>
    <row r="22" spans="1:4" x14ac:dyDescent="0.2">
      <c r="A22" s="21"/>
      <c r="B22" s="22" t="str">
        <f t="shared" si="0"/>
        <v>---</v>
      </c>
      <c r="C22" s="22"/>
      <c r="D22" s="23"/>
    </row>
    <row r="23" spans="1:4" x14ac:dyDescent="0.2">
      <c r="A23" s="21"/>
      <c r="B23" s="22" t="str">
        <f t="shared" si="0"/>
        <v>---</v>
      </c>
      <c r="C23" s="99"/>
      <c r="D23" s="23"/>
    </row>
    <row r="24" spans="1:4" x14ac:dyDescent="0.2">
      <c r="A24" s="21"/>
      <c r="B24" s="22" t="str">
        <f t="shared" si="0"/>
        <v>---</v>
      </c>
      <c r="C24" s="99"/>
      <c r="D24" s="23"/>
    </row>
    <row r="25" spans="1:4" x14ac:dyDescent="0.2">
      <c r="A25" s="21"/>
      <c r="B25" s="22" t="str">
        <f t="shared" si="0"/>
        <v>---</v>
      </c>
      <c r="C25" s="99"/>
      <c r="D25" s="23"/>
    </row>
    <row r="26" spans="1:4" x14ac:dyDescent="0.2">
      <c r="A26" s="21"/>
      <c r="B26" s="22" t="str">
        <f t="shared" si="0"/>
        <v>---</v>
      </c>
      <c r="C26" s="99"/>
      <c r="D26" s="23"/>
    </row>
    <row r="27" spans="1:4" x14ac:dyDescent="0.2">
      <c r="A27" s="21"/>
      <c r="B27" s="22" t="str">
        <f t="shared" si="0"/>
        <v>---</v>
      </c>
      <c r="C27" s="22"/>
      <c r="D27" s="23"/>
    </row>
    <row r="28" spans="1:4" x14ac:dyDescent="0.2">
      <c r="A28" s="21"/>
      <c r="B28" s="22" t="str">
        <f t="shared" si="0"/>
        <v>---</v>
      </c>
      <c r="C28" s="22"/>
      <c r="D28" s="23"/>
    </row>
    <row r="29" spans="1:4" x14ac:dyDescent="0.2">
      <c r="A29" s="24"/>
      <c r="B29" s="25" t="str">
        <f t="shared" si="0"/>
        <v>---</v>
      </c>
      <c r="C29" s="25"/>
      <c r="D29" s="26"/>
    </row>
    <row r="31" spans="1:4" x14ac:dyDescent="0.2">
      <c r="A31" s="2" t="s">
        <v>143</v>
      </c>
    </row>
    <row r="32" spans="1:4" x14ac:dyDescent="0.2">
      <c r="A32" s="27" t="s">
        <v>144</v>
      </c>
      <c r="B32" s="27" t="s">
        <v>164</v>
      </c>
    </row>
    <row r="33" spans="1:2" x14ac:dyDescent="0.2">
      <c r="A33" s="27" t="s">
        <v>165</v>
      </c>
      <c r="B33" s="27" t="s">
        <v>166</v>
      </c>
    </row>
    <row r="34" spans="1:2" x14ac:dyDescent="0.2">
      <c r="A34" s="27" t="s">
        <v>167</v>
      </c>
      <c r="B34" s="27" t="s">
        <v>168</v>
      </c>
    </row>
    <row r="35" spans="1:2" x14ac:dyDescent="0.2">
      <c r="A35" s="27" t="s">
        <v>169</v>
      </c>
      <c r="B35" s="27" t="s">
        <v>170</v>
      </c>
    </row>
    <row r="36" spans="1:2" x14ac:dyDescent="0.2">
      <c r="A36" s="27" t="s">
        <v>171</v>
      </c>
      <c r="B36" s="27" t="s">
        <v>172</v>
      </c>
    </row>
    <row r="37" spans="1:2" x14ac:dyDescent="0.2">
      <c r="A37" s="27" t="s">
        <v>173</v>
      </c>
      <c r="B37" s="27" t="s">
        <v>174</v>
      </c>
    </row>
    <row r="38" spans="1:2" x14ac:dyDescent="0.2">
      <c r="A38" s="27" t="s">
        <v>175</v>
      </c>
      <c r="B38" s="27" t="s">
        <v>176</v>
      </c>
    </row>
    <row r="39" spans="1:2" x14ac:dyDescent="0.2">
      <c r="A39" s="27" t="s">
        <v>177</v>
      </c>
      <c r="B39" s="27" t="s">
        <v>178</v>
      </c>
    </row>
    <row r="40" spans="1:2" x14ac:dyDescent="0.2">
      <c r="A40" s="27" t="s">
        <v>179</v>
      </c>
      <c r="B40" s="27" t="s">
        <v>180</v>
      </c>
    </row>
    <row r="41" spans="1:2" x14ac:dyDescent="0.2">
      <c r="A41" s="27" t="s">
        <v>181</v>
      </c>
      <c r="B41" s="27" t="s">
        <v>182</v>
      </c>
    </row>
    <row r="42" spans="1:2" x14ac:dyDescent="0.2">
      <c r="A42" s="27" t="s">
        <v>183</v>
      </c>
      <c r="B42" s="27" t="s">
        <v>184</v>
      </c>
    </row>
    <row r="43" spans="1:2" x14ac:dyDescent="0.2">
      <c r="A43" s="27" t="s">
        <v>185</v>
      </c>
      <c r="B43" s="27" t="s">
        <v>186</v>
      </c>
    </row>
    <row r="44" spans="1:2" x14ac:dyDescent="0.2">
      <c r="A44" s="27" t="s">
        <v>187</v>
      </c>
      <c r="B44" s="27" t="s">
        <v>188</v>
      </c>
    </row>
    <row r="45" spans="1:2" x14ac:dyDescent="0.2">
      <c r="A45" s="27" t="s">
        <v>189</v>
      </c>
      <c r="B45" s="27" t="s">
        <v>190</v>
      </c>
    </row>
    <row r="46" spans="1:2" x14ac:dyDescent="0.2">
      <c r="A46" s="27" t="s">
        <v>191</v>
      </c>
      <c r="B46" s="27" t="s">
        <v>192</v>
      </c>
    </row>
    <row r="47" spans="1:2" x14ac:dyDescent="0.2">
      <c r="A47" s="27" t="s">
        <v>193</v>
      </c>
      <c r="B47" s="27" t="s">
        <v>283</v>
      </c>
    </row>
    <row r="48" spans="1:2" x14ac:dyDescent="0.2">
      <c r="A48" s="27" t="s">
        <v>194</v>
      </c>
      <c r="B48" s="27" t="s">
        <v>195</v>
      </c>
    </row>
    <row r="49" spans="1:2" x14ac:dyDescent="0.2">
      <c r="A49" s="27" t="s">
        <v>196</v>
      </c>
      <c r="B49" s="27" t="s">
        <v>197</v>
      </c>
    </row>
    <row r="50" spans="1:2" x14ac:dyDescent="0.2">
      <c r="A50" s="27" t="s">
        <v>198</v>
      </c>
      <c r="B50" s="27" t="s">
        <v>199</v>
      </c>
    </row>
    <row r="51" spans="1:2" x14ac:dyDescent="0.2">
      <c r="A51" s="27" t="s">
        <v>200</v>
      </c>
      <c r="B51" s="27" t="s">
        <v>201</v>
      </c>
    </row>
    <row r="52" spans="1:2" x14ac:dyDescent="0.2">
      <c r="A52" s="27" t="s">
        <v>202</v>
      </c>
      <c r="B52" s="27" t="s">
        <v>203</v>
      </c>
    </row>
    <row r="53" spans="1:2" x14ac:dyDescent="0.2">
      <c r="A53" s="27" t="s">
        <v>204</v>
      </c>
      <c r="B53" s="27" t="s">
        <v>205</v>
      </c>
    </row>
    <row r="54" spans="1:2" x14ac:dyDescent="0.2">
      <c r="A54" s="27" t="s">
        <v>206</v>
      </c>
      <c r="B54" s="27" t="s">
        <v>207</v>
      </c>
    </row>
    <row r="55" spans="1:2" x14ac:dyDescent="0.2">
      <c r="A55" s="27" t="s">
        <v>208</v>
      </c>
      <c r="B55" s="27" t="s">
        <v>209</v>
      </c>
    </row>
    <row r="56" spans="1:2" x14ac:dyDescent="0.2">
      <c r="A56" s="27" t="s">
        <v>210</v>
      </c>
      <c r="B56" s="27" t="s">
        <v>211</v>
      </c>
    </row>
    <row r="57" spans="1:2" x14ac:dyDescent="0.2">
      <c r="A57" s="27" t="s">
        <v>212</v>
      </c>
      <c r="B57" s="27" t="s">
        <v>213</v>
      </c>
    </row>
    <row r="58" spans="1:2" x14ac:dyDescent="0.2">
      <c r="A58" s="27" t="s">
        <v>214</v>
      </c>
      <c r="B58" s="27" t="s">
        <v>215</v>
      </c>
    </row>
    <row r="59" spans="1:2" x14ac:dyDescent="0.2">
      <c r="A59" s="27" t="s">
        <v>216</v>
      </c>
      <c r="B59" s="27" t="s">
        <v>217</v>
      </c>
    </row>
    <row r="60" spans="1:2" x14ac:dyDescent="0.2">
      <c r="A60" s="27" t="s">
        <v>218</v>
      </c>
      <c r="B60" s="27" t="s">
        <v>219</v>
      </c>
    </row>
    <row r="61" spans="1:2" x14ac:dyDescent="0.2">
      <c r="A61" s="27" t="s">
        <v>220</v>
      </c>
      <c r="B61" s="27" t="s">
        <v>221</v>
      </c>
    </row>
    <row r="62" spans="1:2" x14ac:dyDescent="0.2">
      <c r="A62" s="27" t="s">
        <v>222</v>
      </c>
      <c r="B62" s="27" t="s">
        <v>223</v>
      </c>
    </row>
    <row r="63" spans="1:2" x14ac:dyDescent="0.2">
      <c r="A63" s="27" t="s">
        <v>224</v>
      </c>
      <c r="B63" s="27" t="s">
        <v>225</v>
      </c>
    </row>
    <row r="64" spans="1:2" x14ac:dyDescent="0.2">
      <c r="A64" s="27" t="s">
        <v>226</v>
      </c>
      <c r="B64" s="27" t="s">
        <v>227</v>
      </c>
    </row>
    <row r="66" spans="1:2" x14ac:dyDescent="0.2">
      <c r="A66" s="2" t="s">
        <v>228</v>
      </c>
    </row>
    <row r="67" spans="1:2" x14ac:dyDescent="0.2">
      <c r="A67" s="28" t="s">
        <v>229</v>
      </c>
      <c r="B67" s="28" t="s">
        <v>230</v>
      </c>
    </row>
    <row r="68" spans="1:2" x14ac:dyDescent="0.2">
      <c r="A68" s="28" t="s">
        <v>231</v>
      </c>
      <c r="B68" s="28" t="s">
        <v>232</v>
      </c>
    </row>
    <row r="69" spans="1:2" x14ac:dyDescent="0.2">
      <c r="A69" s="28" t="s">
        <v>233</v>
      </c>
      <c r="B69" s="28" t="s">
        <v>234</v>
      </c>
    </row>
    <row r="70" spans="1:2" x14ac:dyDescent="0.2">
      <c r="A70" s="28" t="s">
        <v>235</v>
      </c>
      <c r="B70" s="28" t="s">
        <v>236</v>
      </c>
    </row>
    <row r="71" spans="1:2" x14ac:dyDescent="0.2">
      <c r="A71" s="28" t="s">
        <v>237</v>
      </c>
      <c r="B71" s="28" t="s">
        <v>238</v>
      </c>
    </row>
    <row r="72" spans="1:2" x14ac:dyDescent="0.2">
      <c r="A72" s="28" t="s">
        <v>239</v>
      </c>
      <c r="B72" s="28" t="s">
        <v>240</v>
      </c>
    </row>
    <row r="73" spans="1:2" x14ac:dyDescent="0.2">
      <c r="A73" s="28" t="s">
        <v>241</v>
      </c>
      <c r="B73" s="28" t="s">
        <v>242</v>
      </c>
    </row>
    <row r="74" spans="1:2" x14ac:dyDescent="0.2">
      <c r="A74" s="28" t="s">
        <v>243</v>
      </c>
      <c r="B74" s="28" t="s">
        <v>244</v>
      </c>
    </row>
    <row r="75" spans="1:2" x14ac:dyDescent="0.2">
      <c r="A75" s="28" t="s">
        <v>146</v>
      </c>
      <c r="B75" s="28" t="s">
        <v>245</v>
      </c>
    </row>
    <row r="76" spans="1:2" x14ac:dyDescent="0.2">
      <c r="A76" s="28" t="s">
        <v>246</v>
      </c>
      <c r="B76" s="28" t="s">
        <v>247</v>
      </c>
    </row>
    <row r="77" spans="1:2" x14ac:dyDescent="0.2">
      <c r="A77" s="28" t="s">
        <v>248</v>
      </c>
      <c r="B77" s="28" t="s">
        <v>284</v>
      </c>
    </row>
    <row r="78" spans="1:2" x14ac:dyDescent="0.2">
      <c r="A78" s="28" t="s">
        <v>249</v>
      </c>
      <c r="B78" s="28" t="s">
        <v>250</v>
      </c>
    </row>
    <row r="79" spans="1:2" x14ac:dyDescent="0.2">
      <c r="A79" s="28" t="s">
        <v>251</v>
      </c>
      <c r="B79" s="28" t="s">
        <v>252</v>
      </c>
    </row>
    <row r="80" spans="1:2" x14ac:dyDescent="0.2">
      <c r="A80" s="28" t="s">
        <v>253</v>
      </c>
      <c r="B80" s="28" t="s">
        <v>254</v>
      </c>
    </row>
    <row r="81" spans="1:2" x14ac:dyDescent="0.2">
      <c r="A81" s="28" t="s">
        <v>255</v>
      </c>
      <c r="B81" s="28" t="s">
        <v>256</v>
      </c>
    </row>
    <row r="82" spans="1:2" x14ac:dyDescent="0.2">
      <c r="A82" s="28" t="s">
        <v>257</v>
      </c>
      <c r="B82" s="28" t="s">
        <v>258</v>
      </c>
    </row>
    <row r="83" spans="1:2" x14ac:dyDescent="0.2">
      <c r="A83" s="28" t="s">
        <v>259</v>
      </c>
      <c r="B83" s="28" t="s">
        <v>136</v>
      </c>
    </row>
    <row r="84" spans="1:2" x14ac:dyDescent="0.2">
      <c r="A84" s="28" t="s">
        <v>260</v>
      </c>
      <c r="B84" s="28" t="s">
        <v>261</v>
      </c>
    </row>
    <row r="85" spans="1:2" x14ac:dyDescent="0.2">
      <c r="A85" s="28" t="s">
        <v>262</v>
      </c>
      <c r="B85" s="28" t="s">
        <v>263</v>
      </c>
    </row>
    <row r="86" spans="1:2" x14ac:dyDescent="0.2">
      <c r="A86" s="28" t="s">
        <v>264</v>
      </c>
      <c r="B86" s="28" t="s">
        <v>265</v>
      </c>
    </row>
    <row r="87" spans="1:2" x14ac:dyDescent="0.2">
      <c r="A87" s="28" t="s">
        <v>266</v>
      </c>
      <c r="B87" s="28" t="s">
        <v>267</v>
      </c>
    </row>
    <row r="88" spans="1:2" x14ac:dyDescent="0.2">
      <c r="A88" s="28" t="s">
        <v>268</v>
      </c>
      <c r="B88" s="28" t="s">
        <v>269</v>
      </c>
    </row>
    <row r="89" spans="1:2" x14ac:dyDescent="0.2">
      <c r="A89" s="28" t="s">
        <v>270</v>
      </c>
      <c r="B89" s="28" t="s">
        <v>271</v>
      </c>
    </row>
    <row r="90" spans="1:2" x14ac:dyDescent="0.2">
      <c r="A90" s="28" t="s">
        <v>272</v>
      </c>
      <c r="B90" s="28" t="s">
        <v>273</v>
      </c>
    </row>
    <row r="91" spans="1:2" x14ac:dyDescent="0.2">
      <c r="A91" s="28" t="s">
        <v>274</v>
      </c>
      <c r="B91" s="28" t="s">
        <v>275</v>
      </c>
    </row>
  </sheetData>
  <sheetProtection sheet="1" objects="1" scenarios="1" formatCells="0" formatColumns="0" formatRows="0"/>
  <dataValidations count="4">
    <dataValidation type="list" allowBlank="1" showInputMessage="1" showErrorMessage="1" sqref="B4">
      <formula1>$A$32:$A$64</formula1>
    </dataValidation>
    <dataValidation type="list" allowBlank="1" showInputMessage="1" showErrorMessage="1" sqref="B5">
      <formula1>$A$67:$A$91</formula1>
    </dataValidation>
    <dataValidation type="list" allowBlank="1" showInputMessage="1" showErrorMessage="1" sqref="B3">
      <formula1>$A$21:$A$29</formula1>
    </dataValidation>
    <dataValidation type="list" showInputMessage="1" showErrorMessage="1" sqref="B2">
      <formula1>$A$8:$A$18</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39"/>
  <sheetViews>
    <sheetView workbookViewId="0">
      <selection activeCell="B3" sqref="B3"/>
    </sheetView>
  </sheetViews>
  <sheetFormatPr defaultColWidth="9.28515625" defaultRowHeight="12.75" x14ac:dyDescent="0.2"/>
  <cols>
    <col min="1" max="1" width="9.28515625" customWidth="1"/>
    <col min="2" max="2" width="31.28515625" customWidth="1"/>
    <col min="3" max="3" width="63" customWidth="1"/>
    <col min="4" max="4" width="9.28515625" style="139"/>
  </cols>
  <sheetData>
    <row r="1" spans="1:3" ht="15.75" x14ac:dyDescent="0.2">
      <c r="B1" s="76" t="str">
        <f>Translations!$B$65</f>
        <v>Как да използвате този файл</v>
      </c>
      <c r="C1" s="50"/>
    </row>
    <row r="2" spans="1:3" ht="31.9" customHeight="1" thickBot="1" x14ac:dyDescent="0.25">
      <c r="B2" s="515" t="str">
        <f>Translations!$B$66</f>
        <v>Настоящият образец на доклад от проверка на CNR се състои от следните листове, които взаимно се упоменават и не трябва да се разделят:</v>
      </c>
      <c r="C2" s="515"/>
    </row>
    <row r="3" spans="1:3" ht="41.65" customHeight="1" x14ac:dyDescent="0.2">
      <c r="B3" s="218" t="str">
        <f>Translations!$B$67</f>
        <v>Становище (Inst)</v>
      </c>
      <c r="C3" s="77" t="str">
        <f>Translations!$B$68</f>
        <v>Документ за официално становище за отделна стационарна инсталация, представяща доклад за неутралност по отношение на климата, който трябва да бъде подписан от упълномощеното подписващо лице на проверяващия орган</v>
      </c>
    </row>
    <row r="4" spans="1:3" ht="54.4" customHeight="1" x14ac:dyDescent="0.2">
      <c r="B4" s="358" t="str">
        <f>Translations!B69</f>
        <v>Становище (DH Company)</v>
      </c>
      <c r="C4" s="359" t="str">
        <f>Translations!$B$70</f>
        <v>Документът с официално становище за комбиниран доклад за неутралност по отношение на климата, представен от дружество за група стационарни инсталации, които са част от топлофикационна система, трябва да бъде подписан от упълномощеното подписващо лице на проверяващия орган</v>
      </c>
    </row>
    <row r="5" spans="1:3" ht="43.5" customHeight="1" x14ac:dyDescent="0.2">
      <c r="B5" s="1" t="str">
        <f>Translations!$B$71</f>
        <v>Приложение 1: КОНСТАТАЦИИ</v>
      </c>
      <c r="C5" s="78" t="str">
        <f>Translations!$B$72</f>
        <v>Формуляр за изброяване на всички останали — некоригирани — неточности, несъответствия и несъответствия, както и основните възможности за подобрение, установени при проверката</v>
      </c>
    </row>
    <row r="6" spans="1:3" ht="54.75" customHeight="1" x14ac:dyDescent="0.2">
      <c r="B6" s="1" t="str">
        <f>Translations!$B$73</f>
        <v>Приложение 2: ОСНОВА НА РАБОТА</v>
      </c>
      <c r="C6" s="78" t="str">
        <f>Translations!$B$74</f>
        <v>В настоящия лист са представени контекстът и друга информация от значение за становището, като например критериите за контрол на процеса на проверка (правила за акредитация/сертифициране и т.н.) и критериите, спрямо които се извършва проверката (правила на СТЕ на ЕС и т.н.).</v>
      </c>
    </row>
    <row r="7" spans="1:3" ht="46.9" customHeight="1" thickBot="1" x14ac:dyDescent="0.25">
      <c r="B7" s="29" t="str">
        <f>Translations!$B$75</f>
        <v>Приложение 3: ПРОМЕНИ</v>
      </c>
      <c r="C7" s="79" t="str">
        <f>Translations!$B$76</f>
        <v>В настоящия лист трябва да се представи обобщение на всички промени, установени от проверяващия орган, които оказват въздействие върху ключовите етапи и целите; и които не са били докладвани на КО към момента на приключване на проверката.</v>
      </c>
    </row>
    <row r="8" spans="1:3" x14ac:dyDescent="0.2">
      <c r="B8" s="55"/>
      <c r="C8" s="55"/>
    </row>
    <row r="9" spans="1:3" ht="13.5" thickBot="1" x14ac:dyDescent="0.25">
      <c r="A9" s="565" t="str">
        <f>Translations!$B$77</f>
        <v>Цветови кодове</v>
      </c>
      <c r="B9" s="565"/>
      <c r="C9" s="50"/>
    </row>
    <row r="10" spans="1:3" ht="55.9" customHeight="1" x14ac:dyDescent="0.2">
      <c r="A10" s="80"/>
      <c r="B10" s="566" t="str">
        <f>Translations!$B$78</f>
        <v>Моля, попълнете всички жълти клетки в образеца, като изтриете или измените по целесъобразност всеки текст, който вече е в клетката, и в съответствие със специфичните инструкции вдясно от клетката.  Ако е необходимо допълнително място, моля, вмъкнете допълнителен ред по-долу и слейте клетките.  Ако добавяте редове към която и да е страница, моля, проверете дали страницата все още се отпечатва правилно и нулирайте областта за печат, ако е необходимо.</v>
      </c>
      <c r="C10" s="567"/>
    </row>
    <row r="11" spans="1:3" ht="27" customHeight="1" thickBot="1" x14ac:dyDescent="0.25">
      <c r="A11" s="81"/>
      <c r="B11" s="568" t="str">
        <f>Translations!$B$79</f>
        <v>Актуализирайте клетките в синьо, за да сте сигурни, че са избрани само референтните документи за критериите, които са от значение за вашия проверяващ орган, и тази проверка.</v>
      </c>
      <c r="C11" s="569"/>
    </row>
    <row r="12" spans="1:3" ht="40.5" customHeight="1" thickBot="1" x14ac:dyDescent="0.25">
      <c r="A12" s="158"/>
      <c r="B12" s="570" t="str">
        <f>Translations!$B$80</f>
        <v>Допълнителни инструкции, насоки или коментари са дадени на правото на клетки, според случая. Те следва да се четат ПРЕДИ попълването на образеца. Форматът на страницата е зададен така, че да отпечатва само съответните раздели от становището и приложенията, а НЕ колоната с насоки.</v>
      </c>
      <c r="C12" s="571"/>
    </row>
    <row r="13" spans="1:3" ht="13.5" thickBot="1" x14ac:dyDescent="0.25">
      <c r="B13" s="55"/>
      <c r="C13" s="55"/>
    </row>
    <row r="14" spans="1:3" x14ac:dyDescent="0.2">
      <c r="B14" s="575" t="str">
        <f>Translations!$B$81</f>
        <v>За неразривното свързване на настоящия доклад от проверката с действително проверения доклад за данните съществуват няколко варианта.</v>
      </c>
      <c r="C14" s="576"/>
    </row>
    <row r="15" spans="1:3" ht="12.75" customHeight="1" x14ac:dyDescent="0.2">
      <c r="B15" s="577" t="str">
        <f>Translations!$B$82</f>
        <v>Ако държавата членка предостави електронен портал за подаване на данни, обикновено не е необходимо да се предприемат допълнителни мерки.</v>
      </c>
      <c r="C15" s="578"/>
    </row>
    <row r="16" spans="1:3" ht="38.25" customHeight="1" x14ac:dyDescent="0.2">
      <c r="B16" s="577" t="str">
        <f>Translations!$B$83</f>
        <v>Друг вариант е проверяващият орган да изпрати проверения доклад и доклада от проверката на компетентния орган (КО), независимо от официалното представяне от страна на оператора, за да представи доказателства, че данните не са били променени след проверката.</v>
      </c>
      <c r="C16" s="578"/>
    </row>
    <row r="17" spans="2:3" ht="38.25" customHeight="1" x14ac:dyDescent="0.2">
      <c r="B17" s="577" t="str">
        <f>Translations!$B$84</f>
        <v>КО могат също така да изискат от проверяващия орган да копира листовете „Становище“ и приложения 1—3 в доклада с данни на оператора или да определи други средства за гарантиране на целостта на данните, като например копиране на извлечени данни от доклада с данни в доклада от проверката.</v>
      </c>
      <c r="C17" s="578"/>
    </row>
    <row r="18" spans="2:3" ht="25.5" customHeight="1" thickBot="1" x14ac:dyDescent="0.25">
      <c r="B18" s="579" t="str">
        <f>Translations!$B$85</f>
        <v>За да се гарантира, че операторите и проверяващите органи получават сигурност за подхода, който трябва да се следва, КО следва да предостави подробни инструкции по-долу.</v>
      </c>
      <c r="C18" s="580"/>
    </row>
    <row r="20" spans="2:3" ht="13.5" thickBot="1" x14ac:dyDescent="0.25">
      <c r="B20" s="516" t="str">
        <f>Translations!$B$86</f>
        <v>Специфични указания на държавата членка:</v>
      </c>
      <c r="C20" s="517"/>
    </row>
    <row r="21" spans="2:3" x14ac:dyDescent="0.2">
      <c r="B21" s="573"/>
      <c r="C21" s="560"/>
    </row>
    <row r="22" spans="2:3" x14ac:dyDescent="0.2">
      <c r="B22" s="572"/>
      <c r="C22" s="522"/>
    </row>
    <row r="23" spans="2:3" x14ac:dyDescent="0.2">
      <c r="B23" s="572"/>
      <c r="C23" s="522"/>
    </row>
    <row r="24" spans="2:3" x14ac:dyDescent="0.2">
      <c r="B24" s="572"/>
      <c r="C24" s="522"/>
    </row>
    <row r="25" spans="2:3" x14ac:dyDescent="0.2">
      <c r="B25" s="572"/>
      <c r="C25" s="522"/>
    </row>
    <row r="26" spans="2:3" x14ac:dyDescent="0.2">
      <c r="B26" s="572"/>
      <c r="C26" s="522"/>
    </row>
    <row r="27" spans="2:3" x14ac:dyDescent="0.2">
      <c r="B27" s="572"/>
      <c r="C27" s="522"/>
    </row>
    <row r="28" spans="2:3" x14ac:dyDescent="0.2">
      <c r="B28" s="572"/>
      <c r="C28" s="522"/>
    </row>
    <row r="29" spans="2:3" x14ac:dyDescent="0.2">
      <c r="B29" s="572"/>
      <c r="C29" s="522"/>
    </row>
    <row r="30" spans="2:3" x14ac:dyDescent="0.2">
      <c r="B30" s="572"/>
      <c r="C30" s="522"/>
    </row>
    <row r="31" spans="2:3" x14ac:dyDescent="0.2">
      <c r="B31" s="572"/>
      <c r="C31" s="522"/>
    </row>
    <row r="32" spans="2:3" x14ac:dyDescent="0.2">
      <c r="B32" s="572"/>
      <c r="C32" s="522"/>
    </row>
    <row r="33" spans="2:3" x14ac:dyDescent="0.2">
      <c r="B33" s="572"/>
      <c r="C33" s="522"/>
    </row>
    <row r="34" spans="2:3" x14ac:dyDescent="0.2">
      <c r="B34" s="572"/>
      <c r="C34" s="522"/>
    </row>
    <row r="35" spans="2:3" x14ac:dyDescent="0.2">
      <c r="B35" s="572"/>
      <c r="C35" s="522"/>
    </row>
    <row r="36" spans="2:3" x14ac:dyDescent="0.2">
      <c r="B36" s="572"/>
      <c r="C36" s="522"/>
    </row>
    <row r="37" spans="2:3" x14ac:dyDescent="0.2">
      <c r="B37" s="572"/>
      <c r="C37" s="522"/>
    </row>
    <row r="38" spans="2:3" x14ac:dyDescent="0.2">
      <c r="B38" s="572"/>
      <c r="C38" s="522"/>
    </row>
    <row r="39" spans="2:3" ht="13.5" thickBot="1" x14ac:dyDescent="0.25">
      <c r="B39" s="574"/>
      <c r="C39" s="526"/>
    </row>
  </sheetData>
  <sheetProtection sheet="1" objects="1" scenarios="1" formatCells="0" formatColumns="0" formatRows="0"/>
  <mergeCells count="30">
    <mergeCell ref="B36:C36"/>
    <mergeCell ref="B37:C37"/>
    <mergeCell ref="B38:C38"/>
    <mergeCell ref="B39:C39"/>
    <mergeCell ref="B14:C14"/>
    <mergeCell ref="B15:C15"/>
    <mergeCell ref="B16:C16"/>
    <mergeCell ref="B17:C17"/>
    <mergeCell ref="B18:C18"/>
    <mergeCell ref="B20:C20"/>
    <mergeCell ref="B31:C31"/>
    <mergeCell ref="B32:C32"/>
    <mergeCell ref="B33:C33"/>
    <mergeCell ref="B34:C34"/>
    <mergeCell ref="B35:C35"/>
    <mergeCell ref="B28:C28"/>
    <mergeCell ref="B29:C29"/>
    <mergeCell ref="B30:C30"/>
    <mergeCell ref="B26:C26"/>
    <mergeCell ref="B27:C27"/>
    <mergeCell ref="B21:C21"/>
    <mergeCell ref="B22:C22"/>
    <mergeCell ref="B23:C23"/>
    <mergeCell ref="B24:C24"/>
    <mergeCell ref="B25:C25"/>
    <mergeCell ref="A9:B9"/>
    <mergeCell ref="B2:C2"/>
    <mergeCell ref="B10:C10"/>
    <mergeCell ref="B11:C11"/>
    <mergeCell ref="B12:C12"/>
  </mergeCells>
  <phoneticPr fontId="35" type="noConversion"/>
  <hyperlinks>
    <hyperlink ref="B3" location="'Opinion Statement (Inst)'!A1" display="'Opinion Statement (Inst)'!A1"/>
    <hyperlink ref="B5" location="'Annex 1 - Findings'!A1" display="Annex 1 : FINDINGS"/>
    <hyperlink ref="B6" location="'Annex 2 - basis of work'!A1" display="Annex 2 : BASIS OF WORK"/>
    <hyperlink ref="B7" location="'Annex 3 - Changes '!A1" display="Annex 3 : CHANGES "/>
    <hyperlink ref="B4" location="'Opinion Statement (DistHeat)'!A1" display="'Opinion Statement (DistHeat)'!A1"/>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151"/>
  <sheetViews>
    <sheetView workbookViewId="0">
      <selection activeCell="B93" sqref="B93:E93"/>
    </sheetView>
  </sheetViews>
  <sheetFormatPr defaultColWidth="9.28515625" defaultRowHeight="12.75" outlineLevelRow="1" x14ac:dyDescent="0.2"/>
  <cols>
    <col min="1" max="1" width="32.28515625" style="55" customWidth="1"/>
    <col min="2" max="5" width="15.7109375" style="64" customWidth="1"/>
    <col min="6" max="6" width="93.7109375" style="384" customWidth="1"/>
    <col min="7" max="7" width="9.28515625" style="138"/>
    <col min="8" max="16384" width="9.28515625" style="44"/>
  </cols>
  <sheetData>
    <row r="1" spans="1:7" ht="12.75" customHeight="1" x14ac:dyDescent="0.2">
      <c r="A1" s="581" t="str">
        <f>Translations!$B$88</f>
        <v>Този лист се използва САМО за докладване от ИНДИВИДУАЛНИ инсталации. За докладване от топлофикационните дружества, моля, използвайте лист: „Изявление за становище (DistHeat)“</v>
      </c>
      <c r="B1" s="581"/>
      <c r="C1" s="581"/>
      <c r="D1" s="581"/>
      <c r="E1" s="581"/>
    </row>
    <row r="2" spans="1:7" x14ac:dyDescent="0.2">
      <c r="A2" s="581"/>
      <c r="B2" s="581"/>
      <c r="C2" s="581"/>
      <c r="D2" s="581"/>
      <c r="E2" s="581"/>
    </row>
    <row r="3" spans="1:7" x14ac:dyDescent="0.2">
      <c r="A3" s="385"/>
      <c r="B3" s="582"/>
      <c r="C3" s="582"/>
      <c r="D3" s="582"/>
      <c r="E3" s="582"/>
    </row>
    <row r="4" spans="1:7" ht="12.75" customHeight="1" x14ac:dyDescent="0.2">
      <c r="A4" s="581" t="str">
        <f>Translations!$B$89</f>
        <v>Преди да издадете тази декларация за проверка, моля, скрийте следния лист:</v>
      </c>
      <c r="B4" s="581"/>
      <c r="C4" s="581"/>
      <c r="D4" s="581"/>
      <c r="E4" s="581"/>
    </row>
    <row r="5" spans="1:7" ht="25.15" customHeight="1" x14ac:dyDescent="0.2">
      <c r="A5" s="385"/>
      <c r="B5" s="582" t="str">
        <f>Translations!$B$90</f>
        <v>Становище (DistHeat)</v>
      </c>
      <c r="C5" s="582"/>
      <c r="D5" s="582"/>
      <c r="E5" s="582"/>
    </row>
    <row r="6" spans="1:7" x14ac:dyDescent="0.2">
      <c r="F6" s="386" t="str">
        <f>Translations!$B$6</f>
        <v>НАСОКИ ЗА ПРОВЕРКИ</v>
      </c>
    </row>
    <row r="7" spans="1:7" ht="31.5" customHeight="1" x14ac:dyDescent="0.2">
      <c r="A7" s="588" t="str">
        <f>Translations!$B$91</f>
        <v xml:space="preserve">Независим доклад за проверка с разумната увереност и становище:
Система на ЕС за търговия с емисии
</v>
      </c>
      <c r="B7" s="588"/>
      <c r="C7" s="588"/>
      <c r="D7" s="588"/>
      <c r="E7" s="588"/>
      <c r="F7" s="671" t="str">
        <f>Translations!$B$92</f>
        <v xml:space="preserve">&lt;Моля, попълнете всички жълти клетки в образеца на становище, като изтриете или измените по целесъобразност всеки текст, който вече е в клетката.  Ако е необходимо допълнително място, моля, вмъкнете допълнителен ред по-долу и слейте клетките.  Допълнителни инструкции или коментари са по-долу срещу отделни редове, според случая.  Допълнителни подробности относно контекста на проверката и т.н. следва да бъдат дадени в приложение 2.
Ако даден въпрос не е от значение за извършваната проверка, моля, въведете „неприложимо“, вместо да оставяте клетката празна&gt;
</v>
      </c>
    </row>
    <row r="8" spans="1:7" x14ac:dyDescent="0.2">
      <c r="A8" s="589" t="str">
        <f>Translations!$B$8</f>
        <v xml:space="preserve">Докладване за неутралност по отношение на климата по СТЕ на ЕС </v>
      </c>
      <c r="B8" s="589"/>
      <c r="C8" s="589"/>
      <c r="D8" s="589"/>
      <c r="E8" s="589"/>
      <c r="F8" s="671"/>
    </row>
    <row r="9" spans="1:7" ht="13.5" thickBot="1" x14ac:dyDescent="0.25">
      <c r="B9" s="388"/>
      <c r="C9" s="388"/>
      <c r="D9" s="388"/>
      <c r="E9" s="388"/>
      <c r="F9" s="671"/>
    </row>
    <row r="10" spans="1:7" ht="22.5" customHeight="1" thickBot="1" x14ac:dyDescent="0.25">
      <c r="A10" s="585" t="str">
        <f>Translations!$B$94</f>
        <v>ДАННИ НА ОПЕРАТОРА</v>
      </c>
      <c r="B10" s="586"/>
      <c r="C10" s="586"/>
      <c r="D10" s="586"/>
      <c r="E10" s="587"/>
      <c r="F10" s="671"/>
    </row>
    <row r="11" spans="1:7" ht="12.75" customHeight="1" x14ac:dyDescent="0.2">
      <c r="A11" s="106" t="str">
        <f>Translations!$B$95</f>
        <v>Име на оператора:</v>
      </c>
      <c r="B11" s="672"/>
      <c r="C11" s="672"/>
      <c r="D11" s="672"/>
      <c r="E11" s="673"/>
      <c r="F11" s="671"/>
    </row>
    <row r="12" spans="1:7" x14ac:dyDescent="0.2">
      <c r="A12" s="159" t="str">
        <f>Translations!$B$96</f>
        <v>Име на инсталацията:</v>
      </c>
      <c r="B12" s="608"/>
      <c r="C12" s="608"/>
      <c r="D12" s="608"/>
      <c r="E12" s="609"/>
      <c r="F12" s="73"/>
    </row>
    <row r="13" spans="1:7" ht="27" customHeight="1" x14ac:dyDescent="0.2">
      <c r="A13" s="159" t="str">
        <f>Translations!$B$97</f>
        <v>Адрес на инсталацията:</v>
      </c>
      <c r="B13" s="608"/>
      <c r="C13" s="608"/>
      <c r="D13" s="608"/>
      <c r="E13" s="609"/>
      <c r="F13" s="73"/>
    </row>
    <row r="14" spans="1:7" ht="25.5" x14ac:dyDescent="0.2">
      <c r="A14" s="159" t="str">
        <f>Translations!$B$98</f>
        <v>Уникален идентификационен номер:</v>
      </c>
      <c r="B14" s="608"/>
      <c r="C14" s="608"/>
      <c r="D14" s="608"/>
      <c r="E14" s="609"/>
      <c r="F14" s="73"/>
    </row>
    <row r="15" spans="1:7" ht="25.5" x14ac:dyDescent="0.2">
      <c r="A15" s="159" t="str">
        <f>Translations!$B$99</f>
        <v>Номер на разрешителното за ПГ:</v>
      </c>
      <c r="B15" s="608"/>
      <c r="C15" s="608"/>
      <c r="D15" s="608"/>
      <c r="E15" s="609"/>
      <c r="F15" s="73"/>
    </row>
    <row r="16" spans="1:7" s="52" customFormat="1" ht="39" customHeight="1" x14ac:dyDescent="0.2">
      <c r="A16" s="159" t="str">
        <f>Translations!$B$100</f>
        <v>Дата(и) на съответния план за неутралност по отношение на климата и срок на валидност за всеки план:</v>
      </c>
      <c r="B16" s="608"/>
      <c r="C16" s="608"/>
      <c r="D16" s="608"/>
      <c r="E16" s="609"/>
      <c r="F16" s="73" t="str">
        <f>Translations!$B$101</f>
        <v xml:space="preserve">&lt;Моля, включете всички версии на плана за неутралност по отношение на климата, които са от значение за отчетния период, включително всички версии, които са били одобрени непосредствено преди издаването на доклада от проверката и са от значение за отчетния период.&gt;
</v>
      </c>
      <c r="G16" s="138"/>
    </row>
    <row r="17" spans="1:7" s="52" customFormat="1" ht="52.15" customHeight="1" x14ac:dyDescent="0.2">
      <c r="A17" s="159" t="str">
        <f>Translations!$B$102</f>
        <v>Изброените по-горе планове за неутралност по отношение на климата проверени ли са от компетентния орган и счетени ли са за съответстващи?</v>
      </c>
      <c r="B17" s="599" t="s">
        <v>659</v>
      </c>
      <c r="C17" s="599"/>
      <c r="D17" s="599"/>
      <c r="E17" s="600"/>
      <c r="F17" s="73" t="str">
        <f>Translations!$B$103</f>
        <v>&lt;Моля, посочете дали планът за неутралност по отношение на климата е бил проверен от компетентния орган и счетен за съответстващ. Проверяващият орган следва да провери дали има съответствие между оператора и компетентния орган за тази цел. Ако кореспонденцията показва, че планът не е счетен за съответстващ, проверяващият орган докладва това в становището от проверката и в приложение 3&gt;</v>
      </c>
      <c r="G17" s="138"/>
    </row>
    <row r="18" spans="1:7" s="52" customFormat="1" ht="34.15" customHeight="1" x14ac:dyDescent="0.2">
      <c r="A18" s="159" t="str">
        <f>Translations!$B$104</f>
        <v>Съответен компетентен орган, който проверява плановете за неутралност по отношение на климата:</v>
      </c>
      <c r="B18" s="608"/>
      <c r="C18" s="608"/>
      <c r="D18" s="608"/>
      <c r="E18" s="609"/>
      <c r="F18" s="73" t="str">
        <f>Translations!$B$105</f>
        <v>&lt;Въведете наименованието на  компетентния орган, който отговаря за проверката на плановете за неутралност по отношение на климата&gt;</v>
      </c>
      <c r="G18" s="138"/>
    </row>
    <row r="19" spans="1:7" x14ac:dyDescent="0.2">
      <c r="A19" s="159" t="str">
        <f>Translations!$B$106</f>
        <v>Приложение I Дейност:</v>
      </c>
      <c r="B19" s="599" t="s">
        <v>659</v>
      </c>
      <c r="C19" s="599"/>
      <c r="D19" s="599"/>
      <c r="E19" s="600"/>
      <c r="F19" s="73" t="str">
        <f>Translations!$B$107</f>
        <v>&lt;Изберете основната дейност по приложение I на инсталацията&gt;</v>
      </c>
    </row>
    <row r="20" spans="1:7" ht="26.25" thickBot="1" x14ac:dyDescent="0.25">
      <c r="A20" s="390" t="str">
        <f>Translations!$B$108</f>
        <v>Допълнителни дейности по приложение I:</v>
      </c>
      <c r="B20" s="606" t="s">
        <v>659</v>
      </c>
      <c r="C20" s="606"/>
      <c r="D20" s="606"/>
      <c r="E20" s="607"/>
      <c r="F20" s="73" t="str">
        <f>Translations!$B$109</f>
        <v>&lt;Ако е приложимо, моля, въведете тук всички други дейности по приложение I, които се прилагат.&gt;</v>
      </c>
    </row>
    <row r="21" spans="1:7" ht="13.5" thickBot="1" x14ac:dyDescent="0.25">
      <c r="A21" s="583"/>
      <c r="B21" s="584"/>
      <c r="C21" s="584"/>
      <c r="D21" s="584"/>
      <c r="E21" s="584"/>
      <c r="F21" s="387"/>
    </row>
    <row r="22" spans="1:7" ht="15.75" customHeight="1" thickBot="1" x14ac:dyDescent="0.25">
      <c r="A22" s="585" t="str">
        <f>Translations!$B$111</f>
        <v>ДАННИ ЗА ДОКЛАДА</v>
      </c>
      <c r="B22" s="586"/>
      <c r="C22" s="586"/>
      <c r="D22" s="586"/>
      <c r="E22" s="587"/>
      <c r="F22" s="387"/>
    </row>
    <row r="23" spans="1:7" ht="25.9" customHeight="1" x14ac:dyDescent="0.2">
      <c r="A23" s="159" t="str">
        <f>Translations!$B$112</f>
        <v>Вид на доклада:</v>
      </c>
      <c r="B23" s="601" t="str">
        <f>Translations!$B$113</f>
        <v>Доклад за неутралност по отношение на климата — индивидуална инсталация</v>
      </c>
      <c r="C23" s="601"/>
      <c r="D23" s="601"/>
      <c r="E23" s="602"/>
      <c r="F23" s="387"/>
    </row>
    <row r="24" spans="1:7" ht="18.75" customHeight="1" x14ac:dyDescent="0.2">
      <c r="A24" s="391" t="str">
        <f>Translations!$B$114</f>
        <v>Период на докладване</v>
      </c>
      <c r="B24" s="599" t="s">
        <v>659</v>
      </c>
      <c r="C24" s="599"/>
      <c r="D24" s="599"/>
      <c r="E24" s="600"/>
      <c r="F24" s="73" t="str">
        <f>Translations!$B$115</f>
        <v>&lt;Изберете подходящия отчетен период, за който се отнасят ключовите етапи и целите&gt;</v>
      </c>
    </row>
    <row r="25" spans="1:7" ht="19.899999999999999" customHeight="1" x14ac:dyDescent="0.2">
      <c r="A25" s="391" t="str">
        <f>Translations!$B$116</f>
        <v>Дата на доклада за неутралност по отношение на климата:</v>
      </c>
      <c r="B25" s="601"/>
      <c r="C25" s="601"/>
      <c r="D25" s="601"/>
      <c r="E25" s="602"/>
      <c r="F25" s="620" t="str">
        <f>Translations!$B$118</f>
        <v>&lt;Въведете датата и номера на версията на доклада, който е бил проверен (това трябва да съответства на датата в контролния лист за версията на доклада, в който е вмъкнато или приложено настоящото становище от проверката. Датата и номерът на версията трябва да бъдат последните за доклада, ако той е бил преразгледан или актуализиран преди приключването на проверката&gt;</v>
      </c>
    </row>
    <row r="26" spans="1:7" ht="41.65" customHeight="1" x14ac:dyDescent="0.2">
      <c r="A26" s="391" t="str">
        <f>Translations!$B$117</f>
        <v>Номер на версията на CNR:</v>
      </c>
      <c r="B26" s="601"/>
      <c r="C26" s="601"/>
      <c r="D26" s="601"/>
      <c r="E26" s="602"/>
      <c r="F26" s="620"/>
    </row>
    <row r="27" spans="1:7" ht="34.5" customHeight="1" thickBot="1" x14ac:dyDescent="0.25">
      <c r="A27" s="390" t="str">
        <f>Translations!$B$119</f>
        <v>Референтен документ:</v>
      </c>
      <c r="B27" s="603"/>
      <c r="C27" s="603"/>
      <c r="D27" s="603"/>
      <c r="E27" s="604"/>
      <c r="F27" s="73" t="str">
        <f>Translations!$B$120</f>
        <v>&lt;Въведете името на файла, съдържащ отчета с данни, включително крайната дата и номера на версията. Това трябва да бъде името на електронния файл, който трябва да съдържа дата и номер на версията в конвенцията за именуване на файлове&gt;</v>
      </c>
    </row>
    <row r="28" spans="1:7" ht="13.5" thickBot="1" x14ac:dyDescent="0.25">
      <c r="A28" s="583"/>
      <c r="B28" s="584"/>
      <c r="C28" s="584"/>
      <c r="D28" s="584"/>
      <c r="E28" s="584"/>
      <c r="F28" s="387"/>
    </row>
    <row r="29" spans="1:7" ht="19.5" customHeight="1" thickBot="1" x14ac:dyDescent="0.25">
      <c r="A29" s="585" t="str">
        <f>Translations!$B$110</f>
        <v>ПРОВЕРКА НА ПОСТИГАНЕТО НА ЕТАПНИТЕ ЦЕЛИ И ОСНОВНИТЕ ЦЕЛИТЕ</v>
      </c>
      <c r="B29" s="586"/>
      <c r="C29" s="586"/>
      <c r="D29" s="586"/>
      <c r="E29" s="587"/>
      <c r="F29" s="387"/>
    </row>
    <row r="30" spans="1:7" ht="6" customHeight="1" thickBot="1" x14ac:dyDescent="0.25">
      <c r="A30" s="605"/>
      <c r="B30" s="588"/>
      <c r="C30" s="588"/>
      <c r="D30" s="588"/>
      <c r="E30" s="588"/>
      <c r="F30" s="73"/>
    </row>
    <row r="31" spans="1:7" ht="18.75" customHeight="1" x14ac:dyDescent="0.2">
      <c r="A31" s="593" t="str">
        <f>Translations!$B$121</f>
        <v>Проверени данни, свързани с целта:</v>
      </c>
      <c r="B31" s="594"/>
      <c r="C31" s="594"/>
      <c r="D31" s="594"/>
      <c r="E31" s="595"/>
      <c r="F31" s="73"/>
    </row>
    <row r="32" spans="1:7" s="137" customFormat="1" ht="34.5" customHeight="1" x14ac:dyDescent="0.2">
      <c r="A32" s="392" t="str">
        <f>Translations!$B$122</f>
        <v>Подинсталация</v>
      </c>
      <c r="B32" s="409" t="str">
        <f>Translations!$B$124</f>
        <v>Интензитет или стойност на емисиите</v>
      </c>
      <c r="C32" s="691" t="str">
        <f>Translations!$B$125</f>
        <v>Вид на целта</v>
      </c>
      <c r="D32" s="692"/>
      <c r="E32" s="410" t="str">
        <f>Translations!$B$126</f>
        <v>Постигната цел</v>
      </c>
      <c r="F32" s="73" t="str">
        <f>Translations!$B$127</f>
        <v>&lt;Моля, въведете съответните данни от доклада, който подлежи на проверка, и посочете дали свързаната цел е постигната&gt;</v>
      </c>
      <c r="G32" s="138"/>
    </row>
    <row r="33" spans="1:7" s="137" customFormat="1" ht="16.899999999999999" customHeight="1" x14ac:dyDescent="0.2">
      <c r="A33" s="269" t="s">
        <v>659</v>
      </c>
      <c r="B33" s="263"/>
      <c r="C33" s="590" t="s">
        <v>659</v>
      </c>
      <c r="D33" s="592"/>
      <c r="E33" s="383" t="s">
        <v>659</v>
      </c>
      <c r="F33" s="610" t="str">
        <f>Translations!$B$128</f>
        <v>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v>
      </c>
      <c r="G33" s="138"/>
    </row>
    <row r="34" spans="1:7" s="137" customFormat="1" ht="29.45" customHeight="1" x14ac:dyDescent="0.2">
      <c r="A34" s="269" t="s">
        <v>659</v>
      </c>
      <c r="B34" s="263"/>
      <c r="C34" s="590" t="s">
        <v>659</v>
      </c>
      <c r="D34" s="592"/>
      <c r="E34" s="383" t="s">
        <v>659</v>
      </c>
      <c r="F34" s="610"/>
      <c r="G34" s="138"/>
    </row>
    <row r="35" spans="1:7" s="137" customFormat="1" ht="16.899999999999999" customHeight="1" x14ac:dyDescent="0.2">
      <c r="A35" s="269" t="s">
        <v>659</v>
      </c>
      <c r="B35" s="263"/>
      <c r="C35" s="590" t="s">
        <v>659</v>
      </c>
      <c r="D35" s="592"/>
      <c r="E35" s="383" t="s">
        <v>659</v>
      </c>
      <c r="G35" s="138"/>
    </row>
    <row r="36" spans="1:7" s="137" customFormat="1" ht="16.899999999999999" customHeight="1" x14ac:dyDescent="0.2">
      <c r="A36" s="269" t="s">
        <v>659</v>
      </c>
      <c r="B36" s="263"/>
      <c r="C36" s="590" t="s">
        <v>659</v>
      </c>
      <c r="D36" s="592"/>
      <c r="E36" s="383" t="s">
        <v>659</v>
      </c>
      <c r="F36" s="393"/>
      <c r="G36" s="138"/>
    </row>
    <row r="37" spans="1:7" s="137" customFormat="1" ht="16.899999999999999" customHeight="1" x14ac:dyDescent="0.2">
      <c r="A37" s="269" t="s">
        <v>659</v>
      </c>
      <c r="B37" s="263"/>
      <c r="C37" s="590" t="s">
        <v>659</v>
      </c>
      <c r="D37" s="592"/>
      <c r="E37" s="383" t="s">
        <v>659</v>
      </c>
      <c r="F37" s="394" t="str">
        <f>Translations!$B$129</f>
        <v>&lt;Моля, скрийте празните редове, които не се използват&gt;</v>
      </c>
      <c r="G37" s="138"/>
    </row>
    <row r="38" spans="1:7" s="137" customFormat="1" ht="16.899999999999999" customHeight="1" x14ac:dyDescent="0.2">
      <c r="A38" s="269" t="s">
        <v>659</v>
      </c>
      <c r="B38" s="263"/>
      <c r="C38" s="590" t="s">
        <v>659</v>
      </c>
      <c r="D38" s="592"/>
      <c r="E38" s="383" t="s">
        <v>659</v>
      </c>
      <c r="F38" s="393"/>
      <c r="G38" s="138"/>
    </row>
    <row r="39" spans="1:7" s="137" customFormat="1" ht="16.899999999999999" customHeight="1" x14ac:dyDescent="0.2">
      <c r="A39" s="269" t="s">
        <v>659</v>
      </c>
      <c r="B39" s="263"/>
      <c r="C39" s="590" t="s">
        <v>659</v>
      </c>
      <c r="D39" s="592"/>
      <c r="E39" s="383" t="s">
        <v>659</v>
      </c>
      <c r="F39" s="393"/>
      <c r="G39" s="138"/>
    </row>
    <row r="40" spans="1:7" s="137" customFormat="1" ht="16.899999999999999" customHeight="1" x14ac:dyDescent="0.2">
      <c r="A40" s="269" t="s">
        <v>659</v>
      </c>
      <c r="B40" s="263"/>
      <c r="C40" s="590" t="s">
        <v>659</v>
      </c>
      <c r="D40" s="592"/>
      <c r="E40" s="383" t="s">
        <v>659</v>
      </c>
      <c r="F40" s="393"/>
      <c r="G40" s="138"/>
    </row>
    <row r="41" spans="1:7" s="137" customFormat="1" ht="16.899999999999999" customHeight="1" x14ac:dyDescent="0.2">
      <c r="A41" s="269" t="s">
        <v>659</v>
      </c>
      <c r="B41" s="263"/>
      <c r="C41" s="590" t="s">
        <v>659</v>
      </c>
      <c r="D41" s="592"/>
      <c r="E41" s="383" t="s">
        <v>659</v>
      </c>
      <c r="F41" s="393"/>
      <c r="G41" s="138"/>
    </row>
    <row r="42" spans="1:7" s="137" customFormat="1" ht="16.899999999999999" customHeight="1" x14ac:dyDescent="0.2">
      <c r="A42" s="269" t="s">
        <v>659</v>
      </c>
      <c r="B42" s="263"/>
      <c r="C42" s="590" t="s">
        <v>659</v>
      </c>
      <c r="D42" s="592"/>
      <c r="E42" s="383" t="s">
        <v>659</v>
      </c>
      <c r="F42" s="393"/>
      <c r="G42" s="138"/>
    </row>
    <row r="43" spans="1:7" ht="42.4" customHeight="1" x14ac:dyDescent="0.2">
      <c r="A43" s="616" t="str">
        <f>Translations!$B$130</f>
        <v>Постигнати етапи:</v>
      </c>
      <c r="B43" s="611"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C43" s="612"/>
      <c r="D43" s="612"/>
      <c r="E43" s="613"/>
      <c r="F43" s="73"/>
    </row>
    <row r="44" spans="1:7" ht="18.75" customHeight="1" x14ac:dyDescent="0.2">
      <c r="A44" s="617"/>
      <c r="B44" s="381" t="str">
        <f>Translations!$B$132</f>
        <v>Етап Реф. #</v>
      </c>
      <c r="C44" s="614" t="str">
        <f>Translations!$B$133</f>
        <v>Коментари</v>
      </c>
      <c r="D44" s="614"/>
      <c r="E44" s="615"/>
      <c r="F44" s="73"/>
    </row>
    <row r="45" spans="1:7" ht="15.4" customHeight="1" x14ac:dyDescent="0.2">
      <c r="A45" s="617"/>
      <c r="B45" s="257">
        <v>1</v>
      </c>
      <c r="C45" s="590">
        <v>1</v>
      </c>
      <c r="D45" s="591"/>
      <c r="E45" s="619"/>
      <c r="F45" s="620" t="str">
        <f>Translations!$B$134</f>
        <v>&lt; Въведете референтния номер за всеки етап, който НЕ е постигнат, и добавете кратък коментар за причината, поради която етапът не е изпълнен&gt;</v>
      </c>
    </row>
    <row r="46" spans="1:7" ht="15.4" customHeight="1" x14ac:dyDescent="0.2">
      <c r="A46" s="617"/>
      <c r="B46" s="257">
        <v>2</v>
      </c>
      <c r="C46" s="590">
        <v>2</v>
      </c>
      <c r="D46" s="591"/>
      <c r="E46" s="619"/>
      <c r="F46" s="620"/>
    </row>
    <row r="47" spans="1:7" ht="15.4" customHeight="1" x14ac:dyDescent="0.2">
      <c r="A47" s="617"/>
      <c r="B47" s="257">
        <v>3</v>
      </c>
      <c r="C47" s="590">
        <v>3</v>
      </c>
      <c r="D47" s="591"/>
      <c r="E47" s="619"/>
      <c r="F47" s="73"/>
    </row>
    <row r="48" spans="1:7" ht="15.4" customHeight="1" x14ac:dyDescent="0.2">
      <c r="A48" s="617"/>
      <c r="B48" s="257">
        <v>4</v>
      </c>
      <c r="C48" s="590">
        <v>4</v>
      </c>
      <c r="D48" s="591"/>
      <c r="E48" s="619"/>
      <c r="F48" s="73"/>
    </row>
    <row r="49" spans="1:7" ht="15.4" customHeight="1" x14ac:dyDescent="0.2">
      <c r="A49" s="618"/>
      <c r="B49" s="257">
        <v>5</v>
      </c>
      <c r="C49" s="590">
        <v>5</v>
      </c>
      <c r="D49" s="591"/>
      <c r="E49" s="619"/>
      <c r="F49" s="73"/>
    </row>
    <row r="50" spans="1:7" ht="6" customHeight="1" x14ac:dyDescent="0.2">
      <c r="A50" s="596"/>
      <c r="B50" s="597"/>
      <c r="C50" s="597"/>
      <c r="D50" s="597"/>
      <c r="E50" s="598"/>
      <c r="F50" s="73"/>
    </row>
    <row r="51" spans="1:7" ht="51" x14ac:dyDescent="0.2">
      <c r="A51" s="159" t="str">
        <f>Translations!$B$135</f>
        <v>Настъпили ли са промени през отчетния период, които засягат ключовите етапи и целите?</v>
      </c>
      <c r="B51" s="590" t="s">
        <v>659</v>
      </c>
      <c r="C51" s="591"/>
      <c r="D51" s="591"/>
      <c r="E51" s="592"/>
      <c r="F51" s="73" t="str">
        <f>Translations!$B$136</f>
        <v xml:space="preserve">&lt;Да/Не. (Ако отговорът е „Да“, моля, отговорете по подходящ начин на въпроса по-долу в съответствие с правилата и представете кратки подробности в приложение 3 за всичко, което не е било докладвано на КО преди приключването на проверката).&gt;
</v>
      </c>
    </row>
    <row r="52" spans="1:7" ht="73.900000000000006" customHeight="1" thickBot="1" x14ac:dyDescent="0.25">
      <c r="A52" s="390" t="str">
        <f>Translations!$B$137</f>
        <v>Актуализиран ли е планът за неутралност по отношение на климата по отношение на ключовите етапи и целите през отчетния период? (член 22г от ПБР)?</v>
      </c>
      <c r="B52" s="590" t="s">
        <v>659</v>
      </c>
      <c r="C52" s="591"/>
      <c r="D52" s="591"/>
      <c r="E52" s="592"/>
      <c r="F52" s="73" t="str">
        <f>Translations!$B$138</f>
        <v xml:space="preserve">&lt;Да/Не. (Ако отговорът е „Да“, моля, отговорете по подходящ начин на въпроса по-долу в съответствие с правилата и представете кратки подробности в приложение 3 за всичко, което не е било докладвано на КО преди приключването на проверката). Насоки на GD11 относно плановете за неутралност по отношение на климата като условие за безплатно разпределяне на квоти предоставят повече информация&gt;
</v>
      </c>
    </row>
    <row r="53" spans="1:7" ht="9" customHeight="1" thickBot="1" x14ac:dyDescent="0.25">
      <c r="B53" s="388"/>
      <c r="C53" s="388"/>
      <c r="D53" s="388"/>
      <c r="E53" s="388"/>
      <c r="F53" s="387"/>
    </row>
    <row r="54" spans="1:7" ht="19.899999999999999" customHeight="1" thickBot="1" x14ac:dyDescent="0.25">
      <c r="A54" s="585" t="str">
        <f>Translations!$B$139</f>
        <v>ПОДРОБНИ ДАННИ ЗА ПОСЕЩЕНИЕТО НА МЯСТО ЗА ПРОВЕРКА</v>
      </c>
      <c r="B54" s="586"/>
      <c r="C54" s="586"/>
      <c r="D54" s="586"/>
      <c r="E54" s="587"/>
      <c r="F54" s="387"/>
    </row>
    <row r="55" spans="1:7" ht="43.9" customHeight="1" x14ac:dyDescent="0.2">
      <c r="A55" s="395" t="str">
        <f>Translations!$B$140</f>
        <v>Физически посетено място на оператор/инсталация по време на проверката на доклада за неутралност по отношение на климата:</v>
      </c>
      <c r="B55" s="590" t="s">
        <v>92</v>
      </c>
      <c r="C55" s="591"/>
      <c r="D55" s="591"/>
      <c r="E55" s="619"/>
      <c r="F55" s="73" t="str">
        <f>Translations!$B$141</f>
        <v>&lt;Да/Не&gt;</v>
      </c>
    </row>
    <row r="56" spans="1:7" ht="75.400000000000006" customHeight="1" x14ac:dyDescent="0.2">
      <c r="A56" s="396" t="str">
        <f>Translations!$B$142</f>
        <v>Член 34A от AVR2 - обосновка за извършване на виртуално посещение на място поради непреодолима сила и информация за начина на провеждане на „посещението“ и намаляване на риска при проверката:</v>
      </c>
      <c r="B56" s="626"/>
      <c r="C56" s="626"/>
      <c r="D56" s="626"/>
      <c r="E56" s="627"/>
      <c r="F56" s="397" t="str">
        <f>Translations!$B$143</f>
        <v xml:space="preserve">&lt; ако се извършва виртуално посещение на място, моля, посочете накратко причините, поради които е извършено виртуално посещение на място, като посочите форсмажорните обстоятелства и потвърдите, че е извършена подходяща оценка на риска;
моля, представете също така информация за дейностите, извършени при извършването на виртуалното посещение на място; и предприетите мерки за намаляване на риска при проверката до приемливо ниво. Вж. точка 4 от KGN II.5&gt;
</v>
      </c>
    </row>
    <row r="57" spans="1:7" ht="25.5" customHeight="1" x14ac:dyDescent="0.2">
      <c r="A57" s="159" t="str">
        <f>Translations!$B$144</f>
        <v>Дата на одобрение за виртуално посещение на място от КО:</v>
      </c>
      <c r="B57" s="626"/>
      <c r="C57" s="626"/>
      <c r="D57" s="626"/>
      <c r="E57" s="627"/>
      <c r="F57" s="73" t="str">
        <f>Translations!$B$145</f>
        <v>&lt;ако се извършва виртуално посещение на място съгласно член 34а, моля, въведете датата на официалното одобрение от КО посещението на място да се извърши виртуално поради непреодолима сила, освен ако КО е разрешил виртуалното посещение на място, без да е необходимо индивидуално одобрение съгласно член 34а, параграф 4 от AVR&gt;</v>
      </c>
    </row>
    <row r="58" spans="1:7" ht="35.65" customHeight="1" x14ac:dyDescent="0.2">
      <c r="A58" s="159" t="str">
        <f>Translations!$B$146</f>
        <v>Дата(и) на посещението(ята) [член 21, параграф 1 от AVR]:</v>
      </c>
      <c r="B58" s="626"/>
      <c r="C58" s="626"/>
      <c r="D58" s="626"/>
      <c r="E58" s="627"/>
      <c r="F58" s="73" t="str">
        <f>Translations!$B$147</f>
        <v>&lt;Ако са извършени посещения, въведете дата(и) на посещението(ята)&gt;</v>
      </c>
    </row>
    <row r="59" spans="1:7" ht="24.75" customHeight="1" x14ac:dyDescent="0.2">
      <c r="A59" s="159" t="str">
        <f>Translations!$B$148</f>
        <v>Брой дни на място:</v>
      </c>
      <c r="B59" s="626"/>
      <c r="C59" s="626"/>
      <c r="D59" s="626"/>
      <c r="E59" s="627"/>
      <c r="F59" s="73" t="str">
        <f>Translations!$B$149</f>
        <v>&lt;Моля, посочете броя на дните на място, свързани с всяко посещение&gt;</v>
      </c>
    </row>
    <row r="60" spans="1:7" ht="45" customHeight="1" thickBot="1" x14ac:dyDescent="0.25">
      <c r="A60" s="390" t="str">
        <f>Translations!$B$150</f>
        <v>Наименование на (водещия) одитор(и)/техническите експерти по СТЕ на ЕС, които извършват посещение(ия) на място:</v>
      </c>
      <c r="B60" s="624"/>
      <c r="C60" s="624"/>
      <c r="D60" s="624"/>
      <c r="E60" s="625"/>
      <c r="F60" s="73" t="str">
        <f>Translations!$B$151</f>
        <v>&lt;Списък на имената на водещия одитор по СТЕ на ЕС, одитора по СТЕ на ЕС и техническия експерт, участващи във всички посещения на място&gt;</v>
      </c>
    </row>
    <row r="61" spans="1:7" ht="9" customHeight="1" thickBot="1" x14ac:dyDescent="0.25">
      <c r="B61" s="388"/>
      <c r="C61" s="388"/>
      <c r="D61" s="388"/>
      <c r="E61" s="388"/>
      <c r="F61" s="387"/>
    </row>
    <row r="62" spans="1:7" ht="18.75" customHeight="1" thickBot="1" x14ac:dyDescent="0.25">
      <c r="A62" s="621" t="str">
        <f>Translations!$B$152</f>
        <v>СЪОТВЕТСТВИЕ С ПРАВИЛАТА НА СТЕ НА ЕС</v>
      </c>
      <c r="B62" s="622"/>
      <c r="C62" s="622"/>
      <c r="D62" s="622"/>
      <c r="E62" s="623"/>
      <c r="F62" s="620" t="str">
        <f>Translations!$B$153</f>
        <v>&lt;Тук се изискват само кратки отговори (или препратка към конкретна точка от приложение 1). Ако са необходими повече подробности за липса на отговор; в съответния раздел на приложение 1 следва да се добавят подробности относно констатациите за некоригирани несъответствия или несъответствия&gt;</v>
      </c>
    </row>
    <row r="63" spans="1:7" ht="47.65" customHeight="1" x14ac:dyDescent="0.2">
      <c r="A63" s="398" t="str">
        <f>Translations!$B$154</f>
        <v>План за неутралност по отношение на климата в съответствие с ПБР и Регламент 2023/2441 ?</v>
      </c>
      <c r="B63" s="631"/>
      <c r="C63" s="631"/>
      <c r="D63" s="631"/>
      <c r="E63" s="632"/>
      <c r="F63" s="620"/>
    </row>
    <row r="64" spans="1:7" s="52" customFormat="1" ht="58.15" customHeight="1" x14ac:dyDescent="0.2">
      <c r="A64" s="159" t="str">
        <f>Translations!$B$155</f>
        <v>Имало ли е промени в плана за неутралност по отношение на климата или в доклада за неутралност по отношение на климата, които засягат ключовите етапи и целите?</v>
      </c>
      <c r="B64" s="626"/>
      <c r="C64" s="626"/>
      <c r="D64" s="626"/>
      <c r="E64" s="627"/>
      <c r="F64" s="73" t="str">
        <f>Translations!$B$156</f>
        <v>&lt;Ако все още не е докладвано на КО, в приложение 3 представете кратко резюме на всички установени промени (това може да е в допълнение към някои промени, които са били докладвани)&gt;</v>
      </c>
      <c r="G64" s="138"/>
    </row>
    <row r="65" spans="1:6" ht="18.399999999999999" customHeight="1" x14ac:dyDescent="0.2">
      <c r="A65" s="628" t="str">
        <f>Translations!$B$157</f>
        <v>Регламентът на ЕС относно A&amp;V е спазен:</v>
      </c>
      <c r="B65" s="629"/>
      <c r="C65" s="629"/>
      <c r="D65" s="629"/>
      <c r="E65" s="630"/>
      <c r="F65" s="73" t="str">
        <f>Translations!$B$158</f>
        <v>&lt;Това е AVR, както е определено в точка 3 от лист "Насоки и условия"&gt;</v>
      </c>
    </row>
    <row r="66" spans="1:6" ht="48.4" customHeight="1" x14ac:dyDescent="0.2">
      <c r="A66" s="159" t="str">
        <f>Translations!$B$159</f>
        <v>Член 22г: изменения на плана за неутралност по отношение на климата, за които КО е уведомен?</v>
      </c>
      <c r="B66" s="626"/>
      <c r="C66" s="626"/>
      <c r="D66" s="626"/>
      <c r="E66" s="627"/>
      <c r="F66" s="73" t="str">
        <f>Translations!$B$160</f>
        <v>&lt;Неуведомяването за промяна в ключовите етапи и целите в съответствие с член 22г от ПБР е несъответствие, което следва да бъде докладвано в приложение 1 към настоящата VOS.  Информация за промените, които е трябвало да бъдат докладвани, следва да бъде предоставена в приложение 3, както е посочено на ред 64 по-горе&gt;</v>
      </c>
    </row>
    <row r="67" spans="1:6" ht="52.15" customHeight="1" x14ac:dyDescent="0.2">
      <c r="A67" s="159" t="str">
        <f>Translations!$B$161</f>
        <v xml:space="preserve">Член 16, параграф 2, буква ва): Съответстват ли границите на инсталацията, посочени в РМД (MRR), и подинсталацията(ите), посочена(и) в ПБР?
</v>
      </c>
      <c r="B67" s="626"/>
      <c r="C67" s="626"/>
      <c r="D67" s="626"/>
      <c r="E67" s="627"/>
      <c r="F67" s="73"/>
    </row>
    <row r="68" spans="1:6" ht="84" customHeight="1" x14ac:dyDescent="0.2">
      <c r="A68" s="159" t="str">
        <f>Translations!$B$162</f>
        <v>Член 16, параграф 2, буква еб): Историческите емисии, емисионните нива и равнищата на дейност съответстват ли на данните, включени в докладите с базови данни и докладите за равнището на дейност?</v>
      </c>
      <c r="B68" s="626"/>
      <c r="C68" s="626"/>
      <c r="D68" s="626"/>
      <c r="E68" s="627"/>
      <c r="F68" s="73"/>
    </row>
    <row r="69" spans="1:6" ht="30" customHeight="1" x14ac:dyDescent="0.2">
      <c r="A69" s="159" t="str">
        <f>Translations!$B$163</f>
        <v>Член 7, параграф 4 и член 17в: Правилно ли е приложен планът за неутралност по отношение на климата?</v>
      </c>
      <c r="B69" s="626"/>
      <c r="C69" s="626"/>
      <c r="D69" s="626"/>
      <c r="E69" s="627"/>
      <c r="F69" s="73"/>
    </row>
    <row r="70" spans="1:6" ht="66" customHeight="1" x14ac:dyDescent="0.2">
      <c r="A70" s="396" t="str">
        <f>Translations!$B$164</f>
        <v>Член 17в, буква а): Мерките, свързани с ключовите етапи и целите, са изпълнени и изпълнението на тези мерки е завършено?</v>
      </c>
      <c r="B70" s="626"/>
      <c r="C70" s="626"/>
      <c r="D70" s="626"/>
      <c r="E70" s="627"/>
      <c r="F70" s="73"/>
    </row>
    <row r="71" spans="1:6" ht="60.4" customHeight="1" x14ac:dyDescent="0.2">
      <c r="A71" s="396" t="str">
        <f>Translations!$B$165</f>
        <v>Член 17в, буква в): Доказателствата за постигането на ключовите етапи и целите са в съответствие с плана за неутралност по отношение на климата?</v>
      </c>
      <c r="B71" s="626"/>
      <c r="C71" s="626"/>
      <c r="D71" s="626"/>
      <c r="E71" s="627"/>
      <c r="F71" s="73"/>
    </row>
    <row r="72" spans="1:6" ht="70.900000000000006" customHeight="1" x14ac:dyDescent="0.2">
      <c r="A72" s="396" t="str">
        <f>Translations!$B$166</f>
        <v>Член 17в, буква г): Използват ли се подходящи данни, за да се докаже дали са постигнати ключовите етапи и целите, определени в плана за неутралност по отношение на климата?</v>
      </c>
      <c r="B72" s="626"/>
      <c r="C72" s="626"/>
      <c r="D72" s="626"/>
      <c r="E72" s="627"/>
      <c r="F72" s="73"/>
    </row>
    <row r="73" spans="1:6" ht="69.75" customHeight="1" x14ac:dyDescent="0.2">
      <c r="A73" s="159" t="str">
        <f>Translations!$B$167</f>
        <v>Член 17в, буква д): Правилно ли е изчислението на данните, използвани за доказване дали са постигнати ключовите етапи и целите, определени в плана за неутралност по отношение на климата?</v>
      </c>
      <c r="B73" s="626"/>
      <c r="C73" s="626"/>
      <c r="D73" s="626"/>
      <c r="E73" s="627"/>
      <c r="F73" s="73"/>
    </row>
    <row r="74" spans="1:6" ht="94.5" customHeight="1" x14ac:dyDescent="0.2">
      <c r="A74" s="159" t="str">
        <f>Translations!$B$168</f>
        <v>Член 17в, буква д): Данните, използвани за доказване, че ключовите етапи и целите са постигнати, съответстват ли на други съответни данни в проверения доклад за емисиите, доклада с базови данни и годишния доклад за равнището на дейност?</v>
      </c>
      <c r="B74" s="626"/>
      <c r="C74" s="626"/>
      <c r="D74" s="626"/>
      <c r="E74" s="627"/>
      <c r="F74" s="73"/>
    </row>
    <row r="75" spans="1:6" ht="71.650000000000006" customHeight="1" x14ac:dyDescent="0.2">
      <c r="A75" s="159" t="str">
        <f>Translations!$B$169</f>
        <v>Член 17в, буква е): Постигнатите цели показват намаление в съответствие с очакваното намаление на емисиите на парникови газове, описано в плана за неутралност по отношение на климата?</v>
      </c>
      <c r="B75" s="626"/>
      <c r="C75" s="626"/>
      <c r="D75" s="626"/>
      <c r="E75" s="627"/>
      <c r="F75" s="73"/>
    </row>
    <row r="76" spans="1:6" ht="28.9" customHeight="1" x14ac:dyDescent="0.2">
      <c r="A76" s="635" t="str">
        <f>Translations!$B$170</f>
        <v>Коригирани ли са несъответствията от предходния период?</v>
      </c>
      <c r="B76" s="626"/>
      <c r="C76" s="626"/>
      <c r="D76" s="626"/>
      <c r="E76" s="627"/>
      <c r="F76" s="620" t="str">
        <f>Translations!$B$171</f>
        <v>&lt; ако предишни несъответствия не са коригирани и те все още са от значение за постигането на ключовите етапи и целите за съответния отчетен период, моля, посочете, че има такива несъответствия от предходния период, и представете повече подробности в приложение 1&gt;</v>
      </c>
    </row>
    <row r="77" spans="1:6" ht="25.15" customHeight="1" x14ac:dyDescent="0.2">
      <c r="A77" s="635"/>
      <c r="B77" s="633" t="str">
        <f>Translations!$B$172</f>
        <v>Ако отговорът е „не“, проверяващият орган оценил ли е риска от неточност/несъответствие?</v>
      </c>
      <c r="C77" s="633"/>
      <c r="D77" s="633"/>
      <c r="E77" s="634"/>
      <c r="F77" s="620"/>
    </row>
    <row r="78" spans="1:6" ht="31.15" customHeight="1" x14ac:dyDescent="0.2">
      <c r="A78" s="635"/>
      <c r="B78" s="626"/>
      <c r="C78" s="626"/>
      <c r="D78" s="626"/>
      <c r="E78" s="627"/>
      <c r="F78" s="73" t="str">
        <f>Translations!$B$173</f>
        <v>&lt;Ако отговорът е „не“, констатацията в приложение 1 следва да дава индикация за вероятността неприлагането на подобрението да доведе до неточност или несъответствие в бъдеще&gt;</v>
      </c>
    </row>
    <row r="79" spans="1:6" ht="19.899999999999999" customHeight="1" x14ac:dyDescent="0.2">
      <c r="A79" s="635" t="str">
        <f>Translations!$B$174</f>
        <v>Правилно ли са приложени подобренията от предходния период?</v>
      </c>
      <c r="B79" s="626"/>
      <c r="C79" s="626"/>
      <c r="D79" s="626"/>
      <c r="E79" s="627"/>
      <c r="F79" s="73"/>
    </row>
    <row r="80" spans="1:6" ht="33.4" customHeight="1" x14ac:dyDescent="0.2">
      <c r="A80" s="635"/>
      <c r="B80" s="633" t="str">
        <f>Translations!$B$172</f>
        <v>Ако отговорът е „не“, проверяващият орган оценил ли е риска от неточност/несъответствие?</v>
      </c>
      <c r="C80" s="633"/>
      <c r="D80" s="633"/>
      <c r="E80" s="634"/>
      <c r="F80" s="73"/>
    </row>
    <row r="81" spans="1:6" ht="38.25" customHeight="1" x14ac:dyDescent="0.2">
      <c r="A81" s="635"/>
      <c r="B81" s="626"/>
      <c r="C81" s="626"/>
      <c r="D81" s="626"/>
      <c r="E81" s="627"/>
      <c r="F81" s="73" t="str">
        <f>Translations!$B$173</f>
        <v>&lt;Ако отговорът е „не“, констатацията в приложение 1 следва да дава индикация за вероятността неприлагането на подобрението да доведе до неточност или несъответствие в бъдеще&gt;</v>
      </c>
    </row>
    <row r="82" spans="1:6" ht="16.149999999999999" customHeight="1" x14ac:dyDescent="0.2">
      <c r="A82" s="635" t="str">
        <f>Translations!$B$175</f>
        <v>Член 14, буква а) и член 16, параграф 2: Данни и поток от данни, проверени подробно и обратно към източника?</v>
      </c>
      <c r="B82" s="626"/>
      <c r="C82" s="626"/>
      <c r="D82" s="626"/>
      <c r="E82" s="627"/>
      <c r="F82" s="73" t="str">
        <f>Translations!$B$176</f>
        <v>&lt; Проверката на данните е напълно завършена, както се изисква? &gt;</v>
      </c>
    </row>
    <row r="83" spans="1:6" ht="17.649999999999999" customHeight="1" x14ac:dyDescent="0.2">
      <c r="A83" s="635"/>
      <c r="B83" s="633" t="str">
        <f>Translations!$B$177</f>
        <v>Ако отговорът е „не“, моля, представете обосновка по-долу:</v>
      </c>
      <c r="C83" s="633"/>
      <c r="D83" s="633"/>
      <c r="E83" s="634"/>
      <c r="F83" s="73"/>
    </row>
    <row r="84" spans="1:6" ht="15.75" customHeight="1" x14ac:dyDescent="0.2">
      <c r="A84" s="635"/>
      <c r="B84" s="626"/>
      <c r="C84" s="626"/>
      <c r="D84" s="626"/>
      <c r="E84" s="627"/>
      <c r="F84" s="73"/>
    </row>
    <row r="85" spans="1:6" ht="59.65" customHeight="1" x14ac:dyDescent="0.2">
      <c r="A85" s="159" t="str">
        <f>Translations!$B$178</f>
        <v>Член 14, буква б): Контролните дейности са документирани, прилагани, поддържани и ефективни за намаляване на присъщите рискове?</v>
      </c>
      <c r="B85" s="626"/>
      <c r="C85" s="626"/>
      <c r="D85" s="626"/>
      <c r="E85" s="627"/>
      <c r="F85" s="73"/>
    </row>
    <row r="86" spans="1:6" ht="59.65" customHeight="1" x14ac:dyDescent="0.2">
      <c r="A86" s="159" t="str">
        <f>Translations!$B$179</f>
        <v>Съответните процедури са документирани, прилагани, поддържани и ефективни за намаляване на присъщите рискове и контролните рискове?</v>
      </c>
      <c r="B86" s="626"/>
      <c r="C86" s="626"/>
      <c r="D86" s="626"/>
      <c r="E86" s="627"/>
      <c r="F86" s="397" t="str">
        <f>Translations!$B$180</f>
        <v>&lt; Проверяващият орган следва да провери дали процедурите, които операторите са приложили за мониторинг и докладване на целите и етапните цели за неутралност по отношение на климата, са установени, изпълнени, поддържани и документирани и дали тези процедури са подходящи за намаляване на присъщите и контролните рискове&gt;</v>
      </c>
    </row>
    <row r="87" spans="1:6" ht="13.5" customHeight="1" x14ac:dyDescent="0.2">
      <c r="A87" s="675" t="str">
        <f>Translations!$B$181</f>
        <v>Член 18, параграф 4: Има ли пропуски в данните?</v>
      </c>
      <c r="B87" s="626"/>
      <c r="C87" s="626"/>
      <c r="D87" s="626"/>
      <c r="E87" s="627"/>
      <c r="F87" s="399"/>
    </row>
    <row r="88" spans="1:6" ht="13.5" customHeight="1" x14ac:dyDescent="0.2">
      <c r="A88" s="675"/>
      <c r="B88" s="633" t="str">
        <f>Translations!$B$182</f>
        <v>Ако отговорът е „да“, моля, обяснете накратко по-долу и попълнете приложение 1Б:</v>
      </c>
      <c r="C88" s="633"/>
      <c r="D88" s="633"/>
      <c r="E88" s="634"/>
      <c r="F88" s="397"/>
    </row>
    <row r="89" spans="1:6" ht="28.5" customHeight="1" x14ac:dyDescent="0.2">
      <c r="A89" s="675"/>
      <c r="B89" s="601"/>
      <c r="C89" s="601"/>
      <c r="D89" s="601"/>
      <c r="E89" s="602"/>
      <c r="F89" s="397"/>
    </row>
    <row r="90" spans="1:6" ht="48.75" customHeight="1" thickBot="1" x14ac:dyDescent="0.25">
      <c r="A90" s="390" t="str">
        <f>Translations!$B$183</f>
        <v>Член 18, параграф 4: Проверка на методите, прилагани за липсващи данни:</v>
      </c>
      <c r="B90" s="603"/>
      <c r="C90" s="603"/>
      <c r="D90" s="603"/>
      <c r="E90" s="604"/>
      <c r="F90" s="73" t="str">
        <f>Translations!$B$184</f>
        <v>&lt;Причините, поради които докладът с данни не е пълен, следва да бъдат посочени в констатацията в приложение 1; в него следва също така да се посочи дали е използвана алтернативна методика за запълване на пропуските в данните&gt;</v>
      </c>
    </row>
    <row r="91" spans="1:6" ht="16.899999999999999" customHeight="1" x14ac:dyDescent="0.2">
      <c r="A91" s="678" t="str">
        <f>Translations!$B$185</f>
        <v>GD 11 Указания за плановете за климатична неутралност като условие за безплатно разпределение</v>
      </c>
      <c r="B91" s="679"/>
      <c r="C91" s="679"/>
      <c r="D91" s="679"/>
      <c r="E91" s="680"/>
      <c r="F91" s="73"/>
    </row>
    <row r="92" spans="1:6" ht="16.899999999999999" customHeight="1" x14ac:dyDescent="0.2">
      <c r="A92" s="635" t="str">
        <f>Translations!$B$186</f>
        <v>Изпълнени ли са насоките на ЕК относно плановете за неутралност по отношение на климата и ПБР?</v>
      </c>
      <c r="B92" s="626"/>
      <c r="C92" s="626"/>
      <c r="D92" s="626"/>
      <c r="E92" s="627"/>
      <c r="F92" s="677" t="str">
        <f>Translations!$B$187</f>
        <v>&lt;Отговорът тук следва да бъде „Да“ или „Не“, тъй като насоките на ЕК винаги са приложими за проверяващите органи и операторите&gt;</v>
      </c>
    </row>
    <row r="93" spans="1:6" ht="16.899999999999999" customHeight="1" x14ac:dyDescent="0.2">
      <c r="A93" s="635"/>
      <c r="B93" s="633" t="str">
        <f>Translations!$B$177</f>
        <v>Ако отговорът е „не“, моля, представете обосновка по-долу:</v>
      </c>
      <c r="C93" s="633"/>
      <c r="D93" s="633"/>
      <c r="E93" s="634"/>
      <c r="F93" s="677"/>
    </row>
    <row r="94" spans="1:6" ht="16.899999999999999" customHeight="1" x14ac:dyDescent="0.2">
      <c r="A94" s="635"/>
      <c r="B94" s="601"/>
      <c r="C94" s="601"/>
      <c r="D94" s="601"/>
      <c r="E94" s="602"/>
      <c r="F94" s="73"/>
    </row>
    <row r="95" spans="1:6" ht="19.149999999999999" customHeight="1" x14ac:dyDescent="0.2">
      <c r="A95" s="635" t="str">
        <f>Translations!$B$188</f>
        <v>Изпълнени ли са насоките на компетентния орган относно ALCR, ПБР и плановете за неутралност по отношение на климата (ако е приложимо)?</v>
      </c>
      <c r="B95" s="626"/>
      <c r="C95" s="626"/>
      <c r="D95" s="626"/>
      <c r="E95" s="627"/>
      <c r="F95" s="73"/>
    </row>
    <row r="96" spans="1:6" ht="16.899999999999999" customHeight="1" x14ac:dyDescent="0.2">
      <c r="A96" s="635"/>
      <c r="B96" s="633" t="str">
        <f>Translations!$B$177</f>
        <v>Ако отговорът е „не“, моля, представете обосновка по-долу:</v>
      </c>
      <c r="C96" s="633"/>
      <c r="D96" s="633"/>
      <c r="E96" s="634"/>
      <c r="F96" s="73"/>
    </row>
    <row r="97" spans="1:6" ht="25.9" customHeight="1" thickBot="1" x14ac:dyDescent="0.25">
      <c r="A97" s="676"/>
      <c r="B97" s="603"/>
      <c r="C97" s="603"/>
      <c r="D97" s="603"/>
      <c r="E97" s="604"/>
      <c r="F97" s="73"/>
    </row>
    <row r="98" spans="1:6" ht="17.649999999999999" customHeight="1" x14ac:dyDescent="0.2">
      <c r="A98" s="640" t="str">
        <f>Translations!$B$189</f>
        <v>СЪОТВЕТСТВИЕ С ПРИНЦИПИТЕ ЗА МОНИТОРИНГ И ДОКЛАДВАНЕ НА СТЕ НА ЕС</v>
      </c>
      <c r="B98" s="641"/>
      <c r="C98" s="641"/>
      <c r="D98" s="641"/>
      <c r="E98" s="642"/>
      <c r="F98" s="677" t="str">
        <f>Translations!$B$190</f>
        <v>&lt;В този раздел се изискват само кратки коментари.   ЗАБЕЛЕЖКА — признава се, че някои принципи са пожелателни и може да не е възможно да се потвърди абсолютното „съответствие“.  Освен това някои принципи зависят от спазването на други, преди „съответствието“ да може да бъде „потвърдено“.  Допълнителни насоки относно принципите са дадени в Ръководство за ПБР (MRR) No 4 и в членове 5—9 от РМД и член 6 от РАП.&gt; AVR Article 6.&gt;</v>
      </c>
    </row>
    <row r="99" spans="1:6" ht="22.9" customHeight="1" x14ac:dyDescent="0.2">
      <c r="A99" s="635" t="str">
        <f>Translations!$B$191</f>
        <v>Пълнота:</v>
      </c>
      <c r="B99" s="626"/>
      <c r="C99" s="626"/>
      <c r="D99" s="626"/>
      <c r="E99" s="627"/>
      <c r="F99" s="677"/>
    </row>
    <row r="100" spans="1:6" ht="22.9" customHeight="1" x14ac:dyDescent="0.2">
      <c r="A100" s="635"/>
      <c r="B100" s="633" t="str">
        <f>Translations!$B$192</f>
        <v>Ако отговорът е „не“, моля, обяснете накратко по-долу:</v>
      </c>
      <c r="C100" s="633"/>
      <c r="D100" s="633"/>
      <c r="E100" s="634"/>
      <c r="F100" s="677"/>
    </row>
    <row r="101" spans="1:6" ht="28.5" customHeight="1" x14ac:dyDescent="0.2">
      <c r="A101" s="635"/>
      <c r="B101" s="601"/>
      <c r="C101" s="601"/>
      <c r="D101" s="601"/>
      <c r="E101" s="602"/>
      <c r="F101" s="73" t="str">
        <f>Translations!$B$7</f>
        <v>&lt;Да се посочат причините, поради които принципът не е спазен, или да се направи позоваване на последващата констатация(и) в приложение 1&gt;</v>
      </c>
    </row>
    <row r="102" spans="1:6" ht="18" customHeight="1" x14ac:dyDescent="0.2">
      <c r="A102" s="635" t="str">
        <f>Translations!$B$193</f>
        <v>Точност:</v>
      </c>
      <c r="B102" s="626"/>
      <c r="C102" s="626"/>
      <c r="D102" s="626"/>
      <c r="E102" s="627"/>
      <c r="F102" s="73"/>
    </row>
    <row r="103" spans="1:6" ht="18" customHeight="1" x14ac:dyDescent="0.2">
      <c r="A103" s="635"/>
      <c r="B103" s="633" t="str">
        <f>Translations!$B$192</f>
        <v>Ако отговорът е „не“, моля, обяснете накратко по-долу:</v>
      </c>
      <c r="C103" s="633"/>
      <c r="D103" s="633"/>
      <c r="E103" s="634"/>
      <c r="F103" s="73"/>
    </row>
    <row r="104" spans="1:6" ht="28.5" customHeight="1" x14ac:dyDescent="0.2">
      <c r="A104" s="635"/>
      <c r="B104" s="601"/>
      <c r="C104" s="601"/>
      <c r="D104" s="601"/>
      <c r="E104" s="602"/>
      <c r="F104" s="73" t="str">
        <f>Translations!$B$7</f>
        <v>&lt;Да се посочат причините, поради които принципът не е спазен, или да се направи позоваване на последващата констатация(и) в приложение 1&gt;</v>
      </c>
    </row>
    <row r="105" spans="1:6" ht="16.5" customHeight="1" x14ac:dyDescent="0.2">
      <c r="A105" s="635" t="str">
        <f>Translations!$B$194</f>
        <v>Надеждност</v>
      </c>
      <c r="B105" s="626"/>
      <c r="C105" s="626"/>
      <c r="D105" s="626"/>
      <c r="E105" s="627"/>
      <c r="F105" s="73"/>
    </row>
    <row r="106" spans="1:6" ht="16.5" customHeight="1" x14ac:dyDescent="0.2">
      <c r="A106" s="635"/>
      <c r="B106" s="633" t="str">
        <f>Translations!$B$192</f>
        <v>Ако отговорът е „не“, моля, обяснете накратко по-долу:</v>
      </c>
      <c r="C106" s="633"/>
      <c r="D106" s="633"/>
      <c r="E106" s="634"/>
      <c r="F106" s="73"/>
    </row>
    <row r="107" spans="1:6" ht="28.5" customHeight="1" thickBot="1" x14ac:dyDescent="0.25">
      <c r="A107" s="676"/>
      <c r="B107" s="603"/>
      <c r="C107" s="603"/>
      <c r="D107" s="603"/>
      <c r="E107" s="604"/>
      <c r="F107" s="73" t="str">
        <f>Translations!$B$7</f>
        <v>&lt;Да се посочат причините, поради които принципът не е спазен, или да се направи позоваване на последващата констатация(и) в приложение 1&gt;</v>
      </c>
    </row>
    <row r="108" spans="1:6" ht="20.65" customHeight="1" thickBot="1" x14ac:dyDescent="0.25">
      <c r="B108" s="388"/>
      <c r="C108" s="388"/>
      <c r="D108" s="388"/>
      <c r="E108" s="388"/>
      <c r="F108" s="674" t="str">
        <f>Translations!$B$196</f>
        <v xml:space="preserve">Редовете в блоковете на становището, които НЕ са приложими за тази проверка, трябва да бъдат скрити, като се използва знакът „-“ в лявото поле на листа. Само валидната декларация за тази проверка трябва да показва кога докладът от проверката се представя на КО.
</v>
      </c>
    </row>
    <row r="109" spans="1:6" ht="20.65" customHeight="1" thickBot="1" x14ac:dyDescent="0.25">
      <c r="A109" s="684" t="str">
        <f>Translations!$B$195</f>
        <v>СТАНОВИЩЕ</v>
      </c>
      <c r="B109" s="685"/>
      <c r="C109" s="685"/>
      <c r="D109" s="685"/>
      <c r="E109" s="686"/>
      <c r="F109" s="674"/>
    </row>
    <row r="110" spans="1:6" ht="48.4" customHeight="1" outlineLevel="1" x14ac:dyDescent="0.2">
      <c r="A110" s="669" t="str">
        <f>Translations!$B$197</f>
        <v xml:space="preserve">СТАНОВИЩЕ – потвърдено като задоволително: </v>
      </c>
      <c r="B110" s="636" t="str">
        <f>Translations!$B$198</f>
        <v xml:space="preserve">Извършихме проверка на данните, използвани за доказване дали са постигнати ключовите етапи и целите, докладвани от горепосочения оператор в неговия доклад, както е посочено по-горе.  Въз основа на извършената работа по проверката (вж. приложение 2) тези данни са коректно посочени.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v>
      </c>
      <c r="C110" s="636"/>
      <c r="D110" s="636"/>
      <c r="E110" s="637"/>
      <c r="F110" s="73" t="str">
        <f>Translations!$B$199</f>
        <v>&lt;Използвайте текста на настоящото становище, ако няма проблем и не трябва да се правят конкретни коментари във връзка с неща, които биха могли да повлияят на качеството на данните или на тълкуването на становището от страна на потребителя. Това становище може да бъде избрано само ако няма некоригирани неточности, несъответствия и несъответствия.&gt;</v>
      </c>
    </row>
    <row r="111" spans="1:6" ht="48.4" customHeight="1" outlineLevel="1" thickBot="1" x14ac:dyDescent="0.25">
      <c r="A111" s="670"/>
      <c r="B111" s="638"/>
      <c r="C111" s="638"/>
      <c r="D111" s="638"/>
      <c r="E111" s="639"/>
      <c r="F111" s="387" t="str">
        <f>Translations!$B$200</f>
        <v>ЗАБЕЛЕЖКА — за проверено становище е приемлива само положителна форма на думите — НЕ ПРОМЯНА НА ФОРМАТА НА ДУМИТЕ В ТЕЗИ ТЕКСТОВЕ ЗА СТАНОВИЩЕ — ДА СЕ ДОБАВИ ДЕТАЙЛ, КЪДЕТО СЕ ИСКА</v>
      </c>
    </row>
    <row r="112" spans="1:6" ht="10.9" customHeight="1" thickBot="1" x14ac:dyDescent="0.25">
      <c r="A112" s="144"/>
      <c r="B112" s="411"/>
      <c r="C112" s="411"/>
      <c r="D112" s="411"/>
      <c r="E112" s="411"/>
      <c r="F112" s="387"/>
    </row>
    <row r="113" spans="1:6" ht="30.4" customHeight="1" outlineLevel="1" x14ac:dyDescent="0.2">
      <c r="A113" s="669" t="str">
        <f>Translations!$B$201</f>
        <v xml:space="preserve">СТАНОВИЩЕ – потвърдено с коментари: </v>
      </c>
      <c r="B113" s="667" t="str">
        <f>Translations!$B$202</f>
        <v xml:space="preserve">Извършихме проверка на данните, използвани за доказване дали са постигнати ключовите етапи и целите, докладвани от горепосочения оператор в неговия доклад, както е посочено по-горе. Въз основа на извършената работа по проверката (вж. приложение 2) тези данни са посочени точно, с изключение на точките, изброени по-долу.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v>
      </c>
      <c r="C113" s="667"/>
      <c r="D113" s="667"/>
      <c r="E113" s="668"/>
      <c r="F113" s="73" t="str">
        <f>Translations!$B$203</f>
        <v xml:space="preserve">&lt;ИЛИ използвайте този текст на становището, ако становището е с резерви, с коментари за потребителя на становището. Моля, предоставете кратки подробности за всички изключения, които биха могли да повлияят на данните и следователно да резервират становището.
</v>
      </c>
    </row>
    <row r="114" spans="1:6" ht="77.650000000000006" customHeight="1" outlineLevel="1" x14ac:dyDescent="0.2">
      <c r="A114" s="617"/>
      <c r="B114" s="636"/>
      <c r="C114" s="636"/>
      <c r="D114" s="636"/>
      <c r="E114" s="637"/>
      <c r="F114" s="387" t="str">
        <f>Translations!$B$204</f>
        <v>ЗАБЕЛЕЖКА - само положителна форма на думите е приемлива за потвърдено мнение - НЕ ПРОМЕНЯЙТЕ ФОРМАТА НА ДУМИТЕ В ТЕЗИ ТЕКСТОВЕ НА МНЕНИЯ - ДОБАВЕТЕ ПОДРОБНОСТИ ИЛИ КОМЕНТАРИ, КЪДЕТО Е ИЗИСКВАНО; Допълнителните редове от секцията за коментари могат да бъдат изтрити</v>
      </c>
    </row>
    <row r="115" spans="1:6" ht="13.15" customHeight="1" outlineLevel="1" x14ac:dyDescent="0.2">
      <c r="A115" s="400" t="str">
        <f>Translations!$B$205</f>
        <v>Коментари, които обосновават становището:</v>
      </c>
      <c r="B115" s="643" t="s">
        <v>276</v>
      </c>
      <c r="C115" s="643"/>
      <c r="D115" s="643"/>
      <c r="E115" s="644"/>
      <c r="F115" s="620" t="str">
        <f>Translations!$B$206</f>
        <v xml:space="preserve">ЗАБЕЛЕЖКА — това са ефективно предупредителни предупреждения, на които проверяващият орган желае да обърне внимание на ползвателя на доклада — включително например като индикация за несъществени неточности, несъответствия и несъответствия, които остават в момента на потвърждаване на становището от проверката (но които не пречат на проверяващия орган да заяви с разумна увереност, че данните не съдържат съществени неточности), т.е. само обобщение на всички ключови точки, на които проверяващият орган конкретно желае да обърне внимание на ползвателя; пълните подробности за всички некоригирани несъществени неточности, несъответствия, несъответствия и препоръки за подобрения следва да бъдат изброени в констатациите в приложение 1. </v>
      </c>
    </row>
    <row r="116" spans="1:6" ht="13.15" customHeight="1" outlineLevel="1" x14ac:dyDescent="0.2">
      <c r="A116" s="400"/>
      <c r="B116" s="643">
        <v>2</v>
      </c>
      <c r="C116" s="643"/>
      <c r="D116" s="643"/>
      <c r="E116" s="644"/>
      <c r="F116" s="620"/>
    </row>
    <row r="117" spans="1:6" ht="13.15" customHeight="1" outlineLevel="1" x14ac:dyDescent="0.2">
      <c r="A117" s="400"/>
      <c r="B117" s="643" t="s">
        <v>278</v>
      </c>
      <c r="C117" s="643"/>
      <c r="D117" s="643"/>
      <c r="E117" s="644"/>
      <c r="F117" s="620"/>
    </row>
    <row r="118" spans="1:6" ht="13.15" customHeight="1" outlineLevel="1" x14ac:dyDescent="0.2">
      <c r="A118" s="400"/>
      <c r="B118" s="643"/>
      <c r="C118" s="643"/>
      <c r="D118" s="643"/>
      <c r="E118" s="644"/>
      <c r="F118" s="620"/>
    </row>
    <row r="119" spans="1:6" ht="13.15" customHeight="1" outlineLevel="1" x14ac:dyDescent="0.2">
      <c r="A119" s="400"/>
      <c r="B119" s="643"/>
      <c r="C119" s="643"/>
      <c r="D119" s="643"/>
      <c r="E119" s="644"/>
      <c r="F119" s="620"/>
    </row>
    <row r="120" spans="1:6" ht="13.15" customHeight="1" outlineLevel="1" x14ac:dyDescent="0.2">
      <c r="A120" s="400"/>
      <c r="B120" s="643"/>
      <c r="C120" s="643"/>
      <c r="D120" s="643"/>
      <c r="E120" s="644"/>
      <c r="F120" s="620"/>
    </row>
    <row r="121" spans="1:6" ht="13.15" customHeight="1" outlineLevel="1" x14ac:dyDescent="0.2">
      <c r="A121" s="400"/>
      <c r="B121" s="643"/>
      <c r="C121" s="643"/>
      <c r="D121" s="643"/>
      <c r="E121" s="644"/>
      <c r="F121" s="620"/>
    </row>
    <row r="122" spans="1:6" ht="13.15" customHeight="1" outlineLevel="1" x14ac:dyDescent="0.2">
      <c r="A122" s="400"/>
      <c r="B122" s="643"/>
      <c r="C122" s="643"/>
      <c r="D122" s="643"/>
      <c r="E122" s="644"/>
      <c r="F122" s="620" t="str">
        <f>Translations!$B$207</f>
        <v>&lt;въведете коментари във връзка с всички отбелязани изключения, които биха могли да засегнат/повлияят на проверката и следователно които поставят под съмнение становището. Моля, номерирайте всеки коментар поотделно; да изтриете всички неизползвани редове&gt;</v>
      </c>
    </row>
    <row r="123" spans="1:6" ht="13.15" customHeight="1" outlineLevel="1" x14ac:dyDescent="0.2">
      <c r="A123" s="400"/>
      <c r="B123" s="643"/>
      <c r="C123" s="643"/>
      <c r="D123" s="643"/>
      <c r="E123" s="644"/>
      <c r="F123" s="620"/>
    </row>
    <row r="124" spans="1:6" ht="13.15" customHeight="1" outlineLevel="1" thickBot="1" x14ac:dyDescent="0.25">
      <c r="A124" s="401"/>
      <c r="B124" s="682"/>
      <c r="C124" s="682"/>
      <c r="D124" s="682"/>
      <c r="E124" s="683"/>
      <c r="F124" s="620"/>
    </row>
    <row r="125" spans="1:6" ht="10.9" customHeight="1" thickBot="1" x14ac:dyDescent="0.25">
      <c r="A125" s="144"/>
      <c r="B125" s="411"/>
      <c r="C125" s="411"/>
      <c r="D125" s="411"/>
      <c r="E125" s="411"/>
      <c r="F125" s="387"/>
    </row>
    <row r="126" spans="1:6" ht="112.15" customHeight="1" outlineLevel="1" x14ac:dyDescent="0.2">
      <c r="A126" s="669" t="str">
        <f>Translations!$B$208</f>
        <v xml:space="preserve">СТАНОВИЩЕ – непроверено: </v>
      </c>
      <c r="B126" s="667" t="str">
        <f>Translations!$B$209</f>
        <v xml:space="preserve">Извършихме проверка на данните, използвани за доказване дали са постигнати ключовите етапи и целите, докладвани от горепосочения оператор в неговия доклад, както е посочено по-горе.  Въз основа на извършената работа по проверката (вж. приложение 2) тези данни НЕ МОГАТ да бъдат проверени като несъдържащи съществени неточности поради изброените по-долу причини; и/или 
един или повече от ключовите етапи или целите, изброени в плана за неутралност по отношение на климата и доклада за неутралност по отношение на климата за отчетния период, НЕ са постигнати.
</v>
      </c>
      <c r="C126" s="667"/>
      <c r="D126" s="667"/>
      <c r="E126" s="668"/>
      <c r="F126" s="95" t="str">
        <f>Translations!$B$210</f>
        <v xml:space="preserve">&lt;ИЛИ използвайте този текст на становището: 
1) ако не е възможно да се проверят данните поради съществени неточности, ограничение на обхвата или несъответствия, които поотделно или в комбинация с други несъответствия, осигуряват недостатъчна яснота и пречат на проверяващия да заяви с разумна сигурност, че данните не съдържат съществени неточности. (Тези елементи следва да бъдат специално посочени като съществени елементи в Приложение 1, заедно с несъществените опасения, оставащи в момента на окончателната проверка); ИЛИ 2) етапните цели и целите, изброени в плана за климатична неутралност и доклада за климатична неутралност, НЕ СА ПОСТИГНАТИ.
</v>
      </c>
    </row>
    <row r="127" spans="1:6" ht="12.75" customHeight="1" outlineLevel="1" x14ac:dyDescent="0.2">
      <c r="A127" s="617"/>
      <c r="B127" s="687" t="str">
        <f>Translations!$B$212</f>
        <v>• некоригирана съществена неточност (индивидуална или съвкупна).</v>
      </c>
      <c r="C127" s="687"/>
      <c r="D127" s="687"/>
      <c r="E127" s="688"/>
      <c r="F127" s="681" t="str">
        <f>Translations!$B$211</f>
        <v xml:space="preserve">Моля, имайте предвид, че ако данните, използвани за доказване, че ключовите етапи или целите са постигнати, не съдържат съществени неточности, докладът за неутралност по отношение на климата все пак може да бъде „НЕпроверен като задоволителен“, ако ключовите етапи и/или целите, свързани с отчетния период, НЕ са постигнати. </v>
      </c>
    </row>
    <row r="128" spans="1:6" ht="29.65" customHeight="1" outlineLevel="1" x14ac:dyDescent="0.2">
      <c r="A128" s="617"/>
      <c r="B128" s="687" t="str">
        <f>Translations!$B$214</f>
        <v>• некоригирано съществено несъответствие (индивидуално или съвкупно), което означава, че няма достатъчно яснота, за да се стигне до заключение с разумна увереност.</v>
      </c>
      <c r="C128" s="687"/>
      <c r="D128" s="687"/>
      <c r="E128" s="688"/>
      <c r="F128" s="681"/>
    </row>
    <row r="129" spans="1:7" ht="40.9" customHeight="1" outlineLevel="1" x14ac:dyDescent="0.2">
      <c r="A129" s="617"/>
      <c r="B129" s="687" t="str">
        <f>Translations!$B$215</f>
        <v>• съществено несъответствие с ПБР, ALC или Регламент 2023/2441, което означава, че не е имало достатъчно яснота, за да се стигне до заключение с достатъчна увереност.</v>
      </c>
      <c r="C129" s="687"/>
      <c r="D129" s="687"/>
      <c r="E129" s="688"/>
      <c r="F129" s="95" t="str">
        <f>Translations!$B$213</f>
        <v>&lt;изберете подходящите причини от предоставения списък и заличете всички, които не са от значение; или добавете друга причина в празния(те) ред(ове), ако е приложимо&gt;</v>
      </c>
    </row>
    <row r="130" spans="1:7" ht="15.75" customHeight="1" outlineLevel="1" x14ac:dyDescent="0.2">
      <c r="A130" s="617"/>
      <c r="B130" s="687" t="str">
        <f>Translations!$B$216</f>
        <v>• обхватът на проверката е твърде ограничен поради:</v>
      </c>
      <c r="C130" s="687"/>
      <c r="D130" s="687"/>
      <c r="E130" s="688"/>
      <c r="F130" s="95"/>
    </row>
    <row r="131" spans="1:7" ht="41.65" customHeight="1" outlineLevel="1" x14ac:dyDescent="0.2">
      <c r="A131" s="617"/>
      <c r="B131" s="687" t="str">
        <f>Translations!$B$217</f>
        <v>пропуски или ограничения в данните или информацията, предоставени за проверка, така че да не могат да бъдат получени достатъчно доказателства за оценка на доклада с разумна степен на увереност или за извършване на проверката</v>
      </c>
      <c r="C131" s="687"/>
      <c r="D131" s="687"/>
      <c r="E131" s="688"/>
    </row>
    <row r="132" spans="1:7" ht="28.9" customHeight="1" outlineLevel="1" x14ac:dyDescent="0.2">
      <c r="A132" s="617"/>
      <c r="B132" s="687" t="str">
        <f>Translations!$B$218</f>
        <v>- планът за неутралност по отношение на климата не предоставя достатъчен обхват или яснота, за да се стигне до заключение от проверката</v>
      </c>
      <c r="C132" s="687"/>
      <c r="D132" s="687"/>
      <c r="E132" s="688"/>
      <c r="F132" s="95"/>
    </row>
    <row r="133" spans="1:7" ht="34.9" customHeight="1" outlineLevel="1" thickBot="1" x14ac:dyDescent="0.25">
      <c r="A133" s="670"/>
      <c r="B133" s="689" t="str">
        <f>Translations!$B$219</f>
        <v>- планът за неутралност по отношение на климата не е проверен или се счита за несъответстващ</v>
      </c>
      <c r="C133" s="689"/>
      <c r="D133" s="689"/>
      <c r="E133" s="690"/>
      <c r="F133" s="95"/>
    </row>
    <row r="134" spans="1:7" ht="10.9" customHeight="1" thickBot="1" x14ac:dyDescent="0.25">
      <c r="A134" s="144"/>
      <c r="B134" s="411"/>
      <c r="C134" s="411"/>
      <c r="D134" s="411"/>
      <c r="E134" s="411"/>
      <c r="F134" s="387"/>
    </row>
    <row r="135" spans="1:7" s="52" customFormat="1" ht="13.5" thickBot="1" x14ac:dyDescent="0.25">
      <c r="A135" s="664" t="str">
        <f>Translations!$B$220</f>
        <v>Екип за проверка</v>
      </c>
      <c r="B135" s="665"/>
      <c r="C135" s="665"/>
      <c r="D135" s="665"/>
      <c r="E135" s="666"/>
      <c r="F135" s="387"/>
      <c r="G135" s="138"/>
    </row>
    <row r="136" spans="1:7" x14ac:dyDescent="0.2">
      <c r="A136" s="106" t="str">
        <f>Translations!$B$221</f>
        <v>Водещ одитор по СТЕ на ЕС:</v>
      </c>
      <c r="B136" s="662"/>
      <c r="C136" s="662"/>
      <c r="D136" s="662"/>
      <c r="E136" s="663"/>
      <c r="F136" s="73" t="str">
        <f>Translations!$B$222</f>
        <v>&lt;въведете име&gt;</v>
      </c>
    </row>
    <row r="137" spans="1:7" x14ac:dyDescent="0.2">
      <c r="A137" s="159" t="str">
        <f>Translations!$B$223</f>
        <v>Одитор(и) по СТЕ на ЕС:</v>
      </c>
      <c r="B137" s="660"/>
      <c r="C137" s="660"/>
      <c r="D137" s="660"/>
      <c r="E137" s="661"/>
      <c r="F137" s="73" t="str">
        <f>Translations!$B$222</f>
        <v>&lt;въведете име&gt;</v>
      </c>
    </row>
    <row r="138" spans="1:7" ht="25.5" x14ac:dyDescent="0.2">
      <c r="A138" s="159" t="str">
        <f>Translations!$B$224</f>
        <v>Технически експерт(и) (одитор по СТЕ на ЕС):</v>
      </c>
      <c r="B138" s="660"/>
      <c r="C138" s="660"/>
      <c r="D138" s="660"/>
      <c r="E138" s="661"/>
      <c r="F138" s="73" t="str">
        <f>Translations!$B$222</f>
        <v>&lt;въведете име&gt;</v>
      </c>
    </row>
    <row r="139" spans="1:7" x14ac:dyDescent="0.2">
      <c r="A139" s="159" t="str">
        <f>Translations!$B$225</f>
        <v>Независим проверител:</v>
      </c>
      <c r="B139" s="660"/>
      <c r="C139" s="660"/>
      <c r="D139" s="660"/>
      <c r="E139" s="661"/>
      <c r="F139" s="73" t="str">
        <f>Translations!$B$222</f>
        <v>&lt;въведете име&gt;</v>
      </c>
    </row>
    <row r="140" spans="1:7" ht="26.25" thickBot="1" x14ac:dyDescent="0.25">
      <c r="A140" s="390" t="str">
        <f>Translations!$B$226</f>
        <v>Технически експерт(и) (независим преглед):</v>
      </c>
      <c r="B140" s="656"/>
      <c r="C140" s="656"/>
      <c r="D140" s="656"/>
      <c r="E140" s="657"/>
      <c r="F140" s="73" t="str">
        <f>Translations!$B$222</f>
        <v>&lt;въведете име&gt;</v>
      </c>
    </row>
    <row r="141" spans="1:7" ht="9" customHeight="1" thickBot="1" x14ac:dyDescent="0.25">
      <c r="B141" s="388"/>
      <c r="C141" s="388"/>
      <c r="D141" s="388"/>
      <c r="E141" s="388"/>
      <c r="F141" s="387"/>
    </row>
    <row r="142" spans="1:7" ht="44.25" customHeight="1" x14ac:dyDescent="0.2">
      <c r="A142" s="402" t="str">
        <f>CONCATENATE(Translations!$B$227,B146,":")</f>
        <v>Подписано от името на:</v>
      </c>
      <c r="B142" s="650"/>
      <c r="C142" s="651"/>
      <c r="D142" s="651"/>
      <c r="E142" s="652"/>
      <c r="F142" s="394" t="str">
        <f>Translations!$B$228</f>
        <v>&lt;посочете упълномощения подпис тук&gt;</v>
      </c>
    </row>
    <row r="143" spans="1:7" ht="55.5" customHeight="1" x14ac:dyDescent="0.2">
      <c r="A143" s="403" t="str">
        <f>Translations!$B$229</f>
        <v>Име на упълномощеното подписващо лице:</v>
      </c>
      <c r="B143" s="653"/>
      <c r="C143" s="654"/>
      <c r="D143" s="654"/>
      <c r="E143" s="655"/>
      <c r="F143" s="394" t="str">
        <f>Translations!$B$230</f>
        <v>ВАЖНА БЕЛЕЖКА: Изразявайки мнението си и подписвайки тук, Вие удостоверявате с достатъчна увереност точността на данните (в рамките на приложимия праг на същественост от 5%) и състоянието на съответствие с ВСИЧКИ правила и принципи.  Установените впоследствие грешки, които биха могли да обезсилят представеното по-горе становище, биха могли да породят правни и финансови отговорности за проверяващия орган/проверяващата организация.</v>
      </c>
    </row>
    <row r="144" spans="1:7" ht="26.25" customHeight="1" thickBot="1" x14ac:dyDescent="0.25">
      <c r="A144" s="404" t="str">
        <f>Translations!$B$231</f>
        <v>Дата на становището:</v>
      </c>
      <c r="B144" s="647"/>
      <c r="C144" s="648"/>
      <c r="D144" s="648"/>
      <c r="E144" s="649"/>
      <c r="F144" s="73" t="str">
        <f>Translations!$B$232</f>
        <v>&lt;Въведете дата на становището&gt; - Имайте предвид, че тази дата трябва да се промени, ако становището се актуализира</v>
      </c>
    </row>
    <row r="145" spans="1:7" ht="13.5" thickBot="1" x14ac:dyDescent="0.25">
      <c r="B145" s="388"/>
      <c r="C145" s="388"/>
      <c r="D145" s="388"/>
      <c r="E145" s="388"/>
      <c r="F145" s="73"/>
    </row>
    <row r="146" spans="1:7" x14ac:dyDescent="0.2">
      <c r="A146" s="106" t="str">
        <f>Translations!$B$233</f>
        <v>Име на проверяващия орган:</v>
      </c>
      <c r="B146" s="651"/>
      <c r="C146" s="651"/>
      <c r="D146" s="651"/>
      <c r="E146" s="652"/>
      <c r="F146" s="73" t="str">
        <f>Translations!$B$234</f>
        <v xml:space="preserve">&lt;Въведете официалното наименование на проверяващия&gt; </v>
      </c>
    </row>
    <row r="147" spans="1:7" x14ac:dyDescent="0.2">
      <c r="A147" s="159" t="str">
        <f>Translations!$B$235</f>
        <v>Адрес за връзка:</v>
      </c>
      <c r="B147" s="654"/>
      <c r="C147" s="654"/>
      <c r="D147" s="654"/>
      <c r="E147" s="655"/>
      <c r="F147" s="73" t="str">
        <f>Translations!$B$236</f>
        <v>&lt;Въведете официален адрес за контакт на проверяващия орган, включително електронен адрес&gt;</v>
      </c>
    </row>
    <row r="148" spans="1:7" x14ac:dyDescent="0.2">
      <c r="A148" s="159" t="str">
        <f>Translations!$B$237</f>
        <v>Дата на договора за проверка:</v>
      </c>
      <c r="B148" s="654"/>
      <c r="C148" s="654"/>
      <c r="D148" s="654"/>
      <c r="E148" s="655"/>
      <c r="F148" s="387"/>
    </row>
    <row r="149" spans="1:7" s="407" customFormat="1" ht="51" x14ac:dyDescent="0.2">
      <c r="A149" s="159" t="str">
        <f>Translations!$B$238</f>
        <v>Акредитиран ли е проверяващият орган или сертифицирано физическо лице?</v>
      </c>
      <c r="B149" s="658"/>
      <c r="C149" s="658"/>
      <c r="D149" s="658"/>
      <c r="E149" s="659"/>
      <c r="F149" s="405"/>
      <c r="G149" s="406"/>
    </row>
    <row r="150" spans="1:7" s="408" customFormat="1" ht="63.75" x14ac:dyDescent="0.2">
      <c r="A150" s="159" t="str">
        <f>Translations!$B$239</f>
        <v>Наименование на националния орган по акредитация (НОА) или проверяващия орган Сертифициращ национален орган:</v>
      </c>
      <c r="B150" s="608"/>
      <c r="C150" s="608"/>
      <c r="D150" s="608"/>
      <c r="E150" s="609"/>
      <c r="F150" s="73" t="str">
        <f>Translations!$B$240</f>
        <v>&lt;Въведете наименованието на националния орган по акредитация, например COFRAC, ако проверяващият орган е акредитиран; въведете наименованието на сертифициращия национален орган, ако проверяващият орган е сертифициран съгласно член 54, параграф 2 от АVR.&gt;</v>
      </c>
      <c r="G150" s="138"/>
    </row>
    <row r="151" spans="1:7" s="408" customFormat="1" ht="26.25" thickBot="1" x14ac:dyDescent="0.25">
      <c r="A151" s="390" t="str">
        <f>Translations!$B$241</f>
        <v>Акредитационен/сертификационен номер:</v>
      </c>
      <c r="B151" s="645"/>
      <c r="C151" s="645"/>
      <c r="D151" s="645"/>
      <c r="E151" s="646"/>
      <c r="F151" s="73" t="str">
        <f>Translations!$B$242</f>
        <v>&lt;As, издадени от горепосочения акредитиращ орган/сертифициращ национален орган&gt;</v>
      </c>
      <c r="G151" s="138"/>
    </row>
  </sheetData>
  <sheetProtection sheet="1" objects="1" scenarios="1" formatCells="0" formatColumns="0" formatRows="0"/>
  <customSheetViews>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63">
    <mergeCell ref="C32:D32"/>
    <mergeCell ref="C33:D33"/>
    <mergeCell ref="C34:D34"/>
    <mergeCell ref="C35:D35"/>
    <mergeCell ref="C36:D36"/>
    <mergeCell ref="C37:D37"/>
    <mergeCell ref="C38:D38"/>
    <mergeCell ref="C39:D39"/>
    <mergeCell ref="C40:D40"/>
    <mergeCell ref="B18:E18"/>
    <mergeCell ref="B19:E19"/>
    <mergeCell ref="F25:F26"/>
    <mergeCell ref="F76:F77"/>
    <mergeCell ref="F127:F128"/>
    <mergeCell ref="B121:E121"/>
    <mergeCell ref="B122:E122"/>
    <mergeCell ref="B123:E123"/>
    <mergeCell ref="B124:E124"/>
    <mergeCell ref="A109:E109"/>
    <mergeCell ref="B115:E115"/>
    <mergeCell ref="B116:E116"/>
    <mergeCell ref="A126:A133"/>
    <mergeCell ref="B126:E126"/>
    <mergeCell ref="B127:E127"/>
    <mergeCell ref="B128:E128"/>
    <mergeCell ref="B129:E129"/>
    <mergeCell ref="B130:E130"/>
    <mergeCell ref="B131:E131"/>
    <mergeCell ref="B132:E132"/>
    <mergeCell ref="B133:E133"/>
    <mergeCell ref="A113:A114"/>
    <mergeCell ref="F122:F124"/>
    <mergeCell ref="F115:F121"/>
    <mergeCell ref="F7:F11"/>
    <mergeCell ref="A10:E10"/>
    <mergeCell ref="B11:E11"/>
    <mergeCell ref="B12:E12"/>
    <mergeCell ref="B13:E13"/>
    <mergeCell ref="B14:E14"/>
    <mergeCell ref="B15:E15"/>
    <mergeCell ref="F108:F109"/>
    <mergeCell ref="A87:A89"/>
    <mergeCell ref="A95:A97"/>
    <mergeCell ref="F92:F93"/>
    <mergeCell ref="A102:A104"/>
    <mergeCell ref="A92:A94"/>
    <mergeCell ref="A105:A107"/>
    <mergeCell ref="A99:A101"/>
    <mergeCell ref="F98:F100"/>
    <mergeCell ref="B107:E107"/>
    <mergeCell ref="B104:E104"/>
    <mergeCell ref="B101:E101"/>
    <mergeCell ref="B97:E97"/>
    <mergeCell ref="B102:E102"/>
    <mergeCell ref="B100:E100"/>
    <mergeCell ref="A91:E91"/>
    <mergeCell ref="B67:E67"/>
    <mergeCell ref="B119:E119"/>
    <mergeCell ref="B105:E105"/>
    <mergeCell ref="B103:E103"/>
    <mergeCell ref="B106:E106"/>
    <mergeCell ref="B151:E151"/>
    <mergeCell ref="B144:E144"/>
    <mergeCell ref="B142:E142"/>
    <mergeCell ref="B143:E143"/>
    <mergeCell ref="B140:E140"/>
    <mergeCell ref="B146:E146"/>
    <mergeCell ref="B147:E147"/>
    <mergeCell ref="B148:E148"/>
    <mergeCell ref="B149:E149"/>
    <mergeCell ref="B150:E150"/>
    <mergeCell ref="B139:E139"/>
    <mergeCell ref="B138:E138"/>
    <mergeCell ref="B137:E137"/>
    <mergeCell ref="B136:E136"/>
    <mergeCell ref="A135:E135"/>
    <mergeCell ref="B120:E120"/>
    <mergeCell ref="B117:E117"/>
    <mergeCell ref="B118:E118"/>
    <mergeCell ref="B113:E114"/>
    <mergeCell ref="A110:A111"/>
    <mergeCell ref="B110:E111"/>
    <mergeCell ref="B87:E87"/>
    <mergeCell ref="B89:E89"/>
    <mergeCell ref="B88:E88"/>
    <mergeCell ref="B85:E85"/>
    <mergeCell ref="B84:E84"/>
    <mergeCell ref="B90:E90"/>
    <mergeCell ref="B92:E92"/>
    <mergeCell ref="B95:E95"/>
    <mergeCell ref="B99:E99"/>
    <mergeCell ref="B86:E86"/>
    <mergeCell ref="B93:E93"/>
    <mergeCell ref="B96:E96"/>
    <mergeCell ref="A98:E98"/>
    <mergeCell ref="B94:E94"/>
    <mergeCell ref="B68:E68"/>
    <mergeCell ref="A65:E65"/>
    <mergeCell ref="B63:E63"/>
    <mergeCell ref="B64:E64"/>
    <mergeCell ref="B83:E83"/>
    <mergeCell ref="B75:E75"/>
    <mergeCell ref="B69:E69"/>
    <mergeCell ref="B70:E70"/>
    <mergeCell ref="B71:E71"/>
    <mergeCell ref="B72:E72"/>
    <mergeCell ref="B73:E73"/>
    <mergeCell ref="B74:E74"/>
    <mergeCell ref="B81:E81"/>
    <mergeCell ref="B78:E78"/>
    <mergeCell ref="B76:E76"/>
    <mergeCell ref="B79:E79"/>
    <mergeCell ref="B82:E82"/>
    <mergeCell ref="B77:E77"/>
    <mergeCell ref="B80:E80"/>
    <mergeCell ref="A82:A84"/>
    <mergeCell ref="A79:A81"/>
    <mergeCell ref="A76:A78"/>
    <mergeCell ref="A62:E62"/>
    <mergeCell ref="F62:F63"/>
    <mergeCell ref="B60:E60"/>
    <mergeCell ref="B55:E55"/>
    <mergeCell ref="B56:E56"/>
    <mergeCell ref="B57:E57"/>
    <mergeCell ref="B58:E58"/>
    <mergeCell ref="B59:E59"/>
    <mergeCell ref="B66:E66"/>
    <mergeCell ref="F33:F34"/>
    <mergeCell ref="B43:E43"/>
    <mergeCell ref="C44:E44"/>
    <mergeCell ref="A43:A49"/>
    <mergeCell ref="C45:E45"/>
    <mergeCell ref="C46:E46"/>
    <mergeCell ref="C47:E47"/>
    <mergeCell ref="C48:E48"/>
    <mergeCell ref="C49:E49"/>
    <mergeCell ref="F45:F46"/>
    <mergeCell ref="C41:D41"/>
    <mergeCell ref="C42:D42"/>
    <mergeCell ref="A4:E4"/>
    <mergeCell ref="B5:E5"/>
    <mergeCell ref="B3:E3"/>
    <mergeCell ref="A1:E2"/>
    <mergeCell ref="A28:E28"/>
    <mergeCell ref="A22:E22"/>
    <mergeCell ref="A7:E7"/>
    <mergeCell ref="A8:E8"/>
    <mergeCell ref="A54:E54"/>
    <mergeCell ref="B51:E51"/>
    <mergeCell ref="B52:E52"/>
    <mergeCell ref="A31:E31"/>
    <mergeCell ref="A50:E50"/>
    <mergeCell ref="B24:E24"/>
    <mergeCell ref="B25:E25"/>
    <mergeCell ref="B26:E26"/>
    <mergeCell ref="B27:E27"/>
    <mergeCell ref="A30:E30"/>
    <mergeCell ref="B20:E20"/>
    <mergeCell ref="A21:E21"/>
    <mergeCell ref="A29:E29"/>
    <mergeCell ref="B23:E23"/>
    <mergeCell ref="B16:E16"/>
    <mergeCell ref="B17:E17"/>
  </mergeCells>
  <phoneticPr fontId="0" type="noConversion"/>
  <conditionalFormatting sqref="A33:A42">
    <cfRule type="containsText" dxfId="53" priority="9" operator="containsText" text="Select">
      <formula>NOT(ISERROR(SEARCH("Select",A33)))</formula>
    </cfRule>
  </conditionalFormatting>
  <conditionalFormatting sqref="B17">
    <cfRule type="containsText" dxfId="52" priority="4" operator="containsText" text="Select">
      <formula>NOT(ISERROR(SEARCH("Select",B17)))</formula>
    </cfRule>
  </conditionalFormatting>
  <conditionalFormatting sqref="B19:B20">
    <cfRule type="containsText" dxfId="51" priority="8" operator="containsText" text="Select">
      <formula>NOT(ISERROR(SEARCH("Select",B19)))</formula>
    </cfRule>
  </conditionalFormatting>
  <conditionalFormatting sqref="B24">
    <cfRule type="containsText" dxfId="50" priority="10" operator="containsText" text="Select">
      <formula>NOT(ISERROR(SEARCH("Select",B24)))</formula>
    </cfRule>
  </conditionalFormatting>
  <conditionalFormatting sqref="B51:B52">
    <cfRule type="containsText" dxfId="49" priority="3" operator="containsText" text="Select">
      <formula>NOT(ISERROR(SEARCH("Select",B51)))</formula>
    </cfRule>
  </conditionalFormatting>
  <conditionalFormatting sqref="B55">
    <cfRule type="containsText" dxfId="48" priority="2" operator="containsText" text="Select">
      <formula>NOT(ISERROR(SEARCH("Select",B55)))</formula>
    </cfRule>
  </conditionalFormatting>
  <conditionalFormatting sqref="C33:C42">
    <cfRule type="containsText" dxfId="47" priority="1" operator="containsText" text="Select">
      <formula>NOT(ISERROR(SEARCH("Select",C33)))</formula>
    </cfRule>
  </conditionalFormatting>
  <conditionalFormatting sqref="E33:E42">
    <cfRule type="containsText" dxfId="46" priority="5" operator="containsText" text="NOT">
      <formula>NOT(ISERROR(SEARCH("NOT",E33)))</formula>
    </cfRule>
    <cfRule type="containsText" dxfId="45" priority="6" operator="containsText" text="Select">
      <formula>NOT(ISERROR(SEARCH("Select",E33)))</formula>
    </cfRule>
  </conditionalFormatting>
  <dataValidations count="14">
    <dataValidation type="list" allowBlank="1" showErrorMessage="1" prompt="Please select" sqref="B78:E78 B81:E81">
      <formula1>RulesCompliance</formula1>
    </dataValidation>
    <dataValidation type="list" allowBlank="1" showErrorMessage="1" prompt="Please select" sqref="B90:E90 C86:E86 B79:E79 B95:E95 B63:E63 B85:B86 B76:E76 B66:B75 C66:E74 B82:E82">
      <formula1>rulescompliance3</formula1>
    </dataValidation>
    <dataValidation type="list" allowBlank="1" showErrorMessage="1" prompt="Please select" sqref="B64:E64">
      <formula1>rulescompliance4</formula1>
    </dataValidation>
    <dataValidation type="list" allowBlank="1" showInputMessage="1" showErrorMessage="1" sqref="B19:E20">
      <formula1>Annex_I_Activity</formula1>
    </dataValidation>
    <dataValidation type="list" allowBlank="1" showInputMessage="1" showErrorMessage="1" sqref="B24">
      <formula1>ReportingYear</formula1>
    </dataValidation>
    <dataValidation allowBlank="1" showErrorMessage="1" sqref="B43:B50 B27:E27 B32:C32 E32"/>
    <dataValidation type="list" allowBlank="1" showInputMessage="1" showErrorMessage="1" sqref="B17:E17">
      <formula1>SelectYesNo</formula1>
    </dataValidation>
    <dataValidation type="list" allowBlank="1" showInputMessage="1" showErrorMessage="1" sqref="A33:A42">
      <formula1>Sub_Installations</formula1>
    </dataValidation>
    <dataValidation type="list" allowBlank="1" showInputMessage="1" showErrorMessage="1" sqref="C33:C42">
      <formula1>Target_Type</formula1>
    </dataValidation>
    <dataValidation type="list" allowBlank="1" showInputMessage="1" showErrorMessage="1" sqref="E33:E42">
      <formula1>Target_Achieved</formula1>
    </dataValidation>
    <dataValidation type="list" allowBlank="1" showInputMessage="1" showErrorMessage="1" sqref="B149:E149">
      <formula1>accreditedcertified</formula1>
    </dataValidation>
    <dataValidation type="list" allowBlank="1" showInputMessage="1" showErrorMessage="1" promptTitle="xxx" sqref="B51:B52 B55">
      <formula1>SelectYesNo</formula1>
    </dataValidation>
    <dataValidation type="list" allowBlank="1" showInputMessage="1" showErrorMessage="1" sqref="B87:E87 B92:E92">
      <formula1>rulescompliance3</formula1>
    </dataValidation>
    <dataValidation type="list" allowBlank="1" showErrorMessage="1" prompt="Please select" sqref="B99:E99 B102:E102 B105:E105">
      <formula1>yesno</formula1>
    </dataValidation>
  </dataValidations>
  <pageMargins left="0.43307086614173229" right="0.31496062992125984" top="0.35433070866141736" bottom="0.51181102362204722" header="0.23622047244094491" footer="0.19685039370078741"/>
  <pageSetup paperSize="9" fitToHeight="9" orientation="portrait" cellComments="asDisplayed" r:id="rId1"/>
  <headerFooter alignWithMargins="0">
    <oddFooter>&amp;L&amp;F/
&amp;A&amp;C&amp;P/&amp;N&amp;RPrinted : &amp;D/&amp;T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9"/>
  <sheetViews>
    <sheetView topLeftCell="B1" workbookViewId="0">
      <selection activeCell="A48" sqref="A48:B48"/>
    </sheetView>
  </sheetViews>
  <sheetFormatPr defaultColWidth="9.28515625" defaultRowHeight="12.75" outlineLevelRow="1" x14ac:dyDescent="0.2"/>
  <cols>
    <col min="1" max="1" width="4.42578125" style="44" customWidth="1"/>
    <col min="2" max="2" width="32.28515625" style="55" customWidth="1"/>
    <col min="3" max="7" width="15.7109375" style="64" customWidth="1"/>
    <col min="8" max="8" width="93.7109375" style="384" customWidth="1"/>
    <col min="9" max="9" width="9.28515625" style="138"/>
    <col min="10" max="16384" width="9.28515625" style="44"/>
  </cols>
  <sheetData>
    <row r="1" spans="1:9" ht="13.15" customHeight="1" x14ac:dyDescent="0.2">
      <c r="A1" s="581" t="str">
        <f>Translations!$B$244</f>
        <v>Този лист може да се използва САМО за докладване от ТОПЛОФИКАЦИОННИ ДРУЖЕСТВА в четири конкретни ДЧ: България, Чехия, Латвия или Полша. За докладване от отделни инсталации (включително отделни топлофикационни инсталации), моля, използвайте лист: „Изявление за становище (Inst)“</v>
      </c>
      <c r="B1" s="581"/>
      <c r="C1" s="581"/>
      <c r="D1" s="581"/>
      <c r="E1" s="581"/>
      <c r="F1" s="581"/>
      <c r="G1" s="581"/>
    </row>
    <row r="2" spans="1:9" ht="21" customHeight="1" x14ac:dyDescent="0.2">
      <c r="A2" s="581"/>
      <c r="B2" s="581"/>
      <c r="C2" s="581"/>
      <c r="D2" s="581"/>
      <c r="E2" s="581"/>
      <c r="F2" s="581"/>
      <c r="G2" s="581"/>
    </row>
    <row r="3" spans="1:9" x14ac:dyDescent="0.2">
      <c r="A3" s="775"/>
      <c r="B3" s="775"/>
      <c r="C3" s="775"/>
      <c r="D3" s="775"/>
      <c r="E3" s="775"/>
      <c r="F3" s="775"/>
      <c r="G3" s="775"/>
    </row>
    <row r="4" spans="1:9" ht="12.75" customHeight="1" x14ac:dyDescent="0.2">
      <c r="A4" s="581" t="str">
        <f>Translations!$B$89</f>
        <v>Преди да издадете тази декларация за проверка, моля, скрийте следния лист:</v>
      </c>
      <c r="B4" s="581"/>
      <c r="C4" s="581"/>
      <c r="D4" s="581"/>
      <c r="E4" s="581"/>
      <c r="F4" s="581"/>
      <c r="G4" s="581"/>
    </row>
    <row r="5" spans="1:9" ht="25.15" customHeight="1" x14ac:dyDescent="0.2">
      <c r="A5" s="412"/>
      <c r="B5" s="385"/>
      <c r="C5" s="582" t="str">
        <f>Translations!$B$245</f>
        <v>Становище (Inst)</v>
      </c>
      <c r="D5" s="582"/>
      <c r="E5" s="582"/>
      <c r="F5" s="582"/>
      <c r="G5" s="582"/>
    </row>
    <row r="6" spans="1:9" x14ac:dyDescent="0.2">
      <c r="H6" s="386" t="str">
        <f>Translations!$B$6</f>
        <v>НАСОКИ ЗА ПРОВЕРКИ</v>
      </c>
    </row>
    <row r="7" spans="1:9" ht="31.5" customHeight="1" x14ac:dyDescent="0.2">
      <c r="B7" s="588" t="str">
        <f>Translations!$B$91</f>
        <v xml:space="preserve">Независим доклад за проверка с разумната увереност и становище:
Система на ЕС за търговия с емисии
</v>
      </c>
      <c r="C7" s="588"/>
      <c r="D7" s="588"/>
      <c r="E7" s="588"/>
      <c r="F7" s="588"/>
      <c r="G7" s="588"/>
      <c r="H7" s="671" t="str">
        <f>Translations!$B$92</f>
        <v xml:space="preserve">&lt;Моля, попълнете всички жълти клетки в образеца на становище, като изтриете или измените по целесъобразност всеки текст, който вече е в клетката.  Ако е необходимо допълнително място, моля, вмъкнете допълнителен ред по-долу и слейте клетките.  Допълнителни инструкции или коментари са по-долу срещу отделни редове, според случая.  Допълнителни подробности относно контекста на проверката и т.н. следва да бъдат дадени в приложение 2.
Ако даден въпрос не е от значение за извършваната проверка, моля, въведете „неприложимо“, вместо да оставяте клетката празна&gt;
</v>
      </c>
    </row>
    <row r="8" spans="1:9" x14ac:dyDescent="0.2">
      <c r="B8" s="589" t="str">
        <f>Translations!$B$8</f>
        <v xml:space="preserve">Докладване за неутралност по отношение на климата по СТЕ на ЕС </v>
      </c>
      <c r="C8" s="589"/>
      <c r="D8" s="589"/>
      <c r="E8" s="589"/>
      <c r="F8" s="589"/>
      <c r="G8" s="589"/>
      <c r="H8" s="671"/>
    </row>
    <row r="9" spans="1:9" ht="13.5" thickBot="1" x14ac:dyDescent="0.25">
      <c r="C9" s="388"/>
      <c r="D9" s="388"/>
      <c r="E9" s="388"/>
      <c r="F9" s="388"/>
      <c r="G9" s="388"/>
      <c r="H9" s="671"/>
    </row>
    <row r="10" spans="1:9" s="138" customFormat="1" ht="17.649999999999999" customHeight="1" thickBot="1" x14ac:dyDescent="0.25">
      <c r="A10" s="771" t="str">
        <f>Translations!$B$94</f>
        <v>ДАННИ НА ОПЕРАТОРА</v>
      </c>
      <c r="B10" s="772"/>
      <c r="C10" s="772"/>
      <c r="D10" s="772"/>
      <c r="E10" s="772"/>
      <c r="F10" s="772"/>
      <c r="G10" s="773"/>
      <c r="H10" s="671"/>
    </row>
    <row r="11" spans="1:9" ht="12.75" customHeight="1" x14ac:dyDescent="0.2">
      <c r="A11" s="722" t="str">
        <f>Translations!$B$246</f>
        <v>Наименование на топлофикационната компания</v>
      </c>
      <c r="B11" s="566"/>
      <c r="C11" s="672"/>
      <c r="D11" s="672"/>
      <c r="E11" s="672"/>
      <c r="F11" s="672"/>
      <c r="G11" s="673"/>
      <c r="H11" s="671"/>
    </row>
    <row r="12" spans="1:9" s="138" customFormat="1" ht="27" customHeight="1" x14ac:dyDescent="0.2">
      <c r="A12" s="710" t="str">
        <f>Translations!$B$247</f>
        <v>Адрес на топлофикационна компания</v>
      </c>
      <c r="B12" s="568"/>
      <c r="C12" s="608"/>
      <c r="D12" s="608"/>
      <c r="E12" s="608"/>
      <c r="F12" s="608"/>
      <c r="G12" s="609"/>
      <c r="H12" s="73"/>
    </row>
    <row r="13" spans="1:9" s="52" customFormat="1" ht="39" customHeight="1" x14ac:dyDescent="0.2">
      <c r="A13" s="710" t="str">
        <f>Translations!$B$100</f>
        <v>Дата(и) на съответния план за неутралност по отношение на климата и срок на валидност за всеки план:</v>
      </c>
      <c r="B13" s="568"/>
      <c r="C13" s="608"/>
      <c r="D13" s="608"/>
      <c r="E13" s="608"/>
      <c r="F13" s="608"/>
      <c r="G13" s="609"/>
      <c r="H13" s="73" t="str">
        <f>Translations!$B$101</f>
        <v xml:space="preserve">&lt;Моля, включете всички версии на плана за неутралност по отношение на климата, които са от значение за отчетния период, включително всички версии, които са били одобрени непосредствено преди издаването на доклада от проверката и са от значение за отчетния период.&gt;
</v>
      </c>
      <c r="I13" s="138"/>
    </row>
    <row r="14" spans="1:9" s="52" customFormat="1" ht="52.15" customHeight="1" x14ac:dyDescent="0.2">
      <c r="A14" s="710" t="str">
        <f>Translations!$B$102</f>
        <v>Изброените по-горе планове за неутралност по отношение на климата проверени ли са от компетентния орган и счетени ли са за съответстващи?</v>
      </c>
      <c r="B14" s="568"/>
      <c r="C14" s="776" t="s">
        <v>659</v>
      </c>
      <c r="D14" s="777"/>
      <c r="E14" s="777"/>
      <c r="F14" s="777"/>
      <c r="G14" s="778"/>
      <c r="H14" s="73" t="str">
        <f>Translations!$B$103</f>
        <v>&lt;Моля, посочете дали планът за неутралност по отношение на климата е бил проверен от компетентния орган и счетен за съответстващ. Проверяващият орган следва да провери дали има съответствие между оператора и компетентния орган за тази цел. Ако кореспонденцията показва, че планът не е счетен за съответстващ, проверяващият орган докладва това в становището от проверката и в приложение 3&gt;</v>
      </c>
      <c r="I14" s="138"/>
    </row>
    <row r="15" spans="1:9" s="52" customFormat="1" ht="34.15" customHeight="1" thickBot="1" x14ac:dyDescent="0.25">
      <c r="A15" s="713" t="str">
        <f>Translations!$B$104</f>
        <v>Съответен компетентен орган, който проверява плановете за неутралност по отношение на климата:</v>
      </c>
      <c r="B15" s="714"/>
      <c r="C15" s="645"/>
      <c r="D15" s="645"/>
      <c r="E15" s="645"/>
      <c r="F15" s="645"/>
      <c r="G15" s="646"/>
      <c r="H15" s="73" t="str">
        <f>Translations!$B$105</f>
        <v>&lt;Въведете наименованието на  компетентния орган, който отговаря за проверката на плановете за неутралност по отношение на климата&gt;</v>
      </c>
      <c r="I15" s="138"/>
    </row>
    <row r="16" spans="1:9" ht="13.5" thickBot="1" x14ac:dyDescent="0.25">
      <c r="C16" s="55"/>
      <c r="D16" s="55"/>
      <c r="E16" s="55"/>
      <c r="F16" s="55"/>
      <c r="G16" s="55"/>
      <c r="H16" s="55"/>
    </row>
    <row r="17" spans="1:8" s="138" customFormat="1" ht="17.649999999999999" customHeight="1" thickBot="1" x14ac:dyDescent="0.25">
      <c r="A17" s="585" t="str">
        <f>Translations!$B$111</f>
        <v>ДАННИ ЗА ДОКЛАДА</v>
      </c>
      <c r="B17" s="586"/>
      <c r="C17" s="586"/>
      <c r="D17" s="586"/>
      <c r="E17" s="586"/>
      <c r="F17" s="586"/>
      <c r="G17" s="587"/>
      <c r="H17" s="55"/>
    </row>
    <row r="18" spans="1:8" ht="25.9" customHeight="1" x14ac:dyDescent="0.2">
      <c r="A18" s="618" t="str">
        <f>Translations!$B$112</f>
        <v>Вид на доклада:</v>
      </c>
      <c r="B18" s="712"/>
      <c r="C18" s="767" t="str">
        <f>Translations!$B$113</f>
        <v>Доклад за неутралност по отношение на климата — индивидуална инсталация</v>
      </c>
      <c r="D18" s="767"/>
      <c r="E18" s="767"/>
      <c r="F18" s="767"/>
      <c r="G18" s="768"/>
      <c r="H18" s="387"/>
    </row>
    <row r="19" spans="1:8" ht="18.75" customHeight="1" x14ac:dyDescent="0.2">
      <c r="A19" s="710" t="str">
        <f>Translations!$B$114</f>
        <v>Период на докладване</v>
      </c>
      <c r="B19" s="568"/>
      <c r="C19" s="599" t="s">
        <v>659</v>
      </c>
      <c r="D19" s="599"/>
      <c r="E19" s="599"/>
      <c r="F19" s="599"/>
      <c r="G19" s="600"/>
      <c r="H19" s="73" t="str">
        <f>Translations!$B$115</f>
        <v>&lt;Изберете подходящия отчетен период, за който се отнасят ключовите етапи и целите&gt;</v>
      </c>
    </row>
    <row r="20" spans="1:8" ht="19.899999999999999" customHeight="1" x14ac:dyDescent="0.2">
      <c r="A20" s="710" t="str">
        <f>Translations!$B$116</f>
        <v>Дата на доклада за неутралност по отношение на климата:</v>
      </c>
      <c r="B20" s="568"/>
      <c r="C20" s="601"/>
      <c r="D20" s="601"/>
      <c r="E20" s="601"/>
      <c r="F20" s="601"/>
      <c r="G20" s="602"/>
      <c r="H20" s="620" t="str">
        <f>Translations!$B$118</f>
        <v>&lt;Въведете датата и номера на версията на доклада, който е бил проверен (това трябва да съответства на датата в контролния лист за версията на доклада, в който е вмъкнато или приложено настоящото становище от проверката. Датата и номерът на версията трябва да бъдат последните за доклада, ако той е бил преразгледан или актуализиран преди приключването на проверката&gt;</v>
      </c>
    </row>
    <row r="21" spans="1:8" ht="19.899999999999999" customHeight="1" x14ac:dyDescent="0.2">
      <c r="A21" s="710" t="str">
        <f>Translations!$B$117</f>
        <v>Номер на версията на CNR:</v>
      </c>
      <c r="B21" s="568"/>
      <c r="C21" s="601"/>
      <c r="D21" s="601"/>
      <c r="E21" s="601"/>
      <c r="F21" s="601"/>
      <c r="G21" s="602"/>
      <c r="H21" s="620"/>
    </row>
    <row r="22" spans="1:8" ht="34.5" customHeight="1" thickBot="1" x14ac:dyDescent="0.25">
      <c r="A22" s="713" t="str">
        <f>Translations!$B$119</f>
        <v>Референтен документ:</v>
      </c>
      <c r="B22" s="714"/>
      <c r="C22" s="603"/>
      <c r="D22" s="603"/>
      <c r="E22" s="603"/>
      <c r="F22" s="603"/>
      <c r="G22" s="604"/>
      <c r="H22" s="73" t="str">
        <f>Translations!$B$120</f>
        <v>&lt;Въведете името на файла, съдържащ отчета с данни, включително крайната дата и номера на версията. Това трябва да бъде името на електронния файл, който трябва да съдържа дата и номер на версията в конвенцията за именуване на файлове&gt;</v>
      </c>
    </row>
    <row r="23" spans="1:8" ht="13.5" thickBot="1" x14ac:dyDescent="0.25">
      <c r="C23" s="55"/>
      <c r="D23" s="55"/>
      <c r="E23" s="55"/>
      <c r="F23" s="55"/>
      <c r="G23" s="55"/>
      <c r="H23" s="55"/>
    </row>
    <row r="24" spans="1:8" s="138" customFormat="1" ht="17.649999999999999" customHeight="1" thickBot="1" x14ac:dyDescent="0.25">
      <c r="A24" s="771" t="str">
        <f>Translations!$B$248</f>
        <v>ДАННИ ЗА ИНСТАЛАЦИЯТА</v>
      </c>
      <c r="B24" s="772"/>
      <c r="C24" s="772"/>
      <c r="D24" s="772"/>
      <c r="E24" s="772"/>
      <c r="F24" s="772"/>
      <c r="G24" s="773"/>
      <c r="H24" s="55"/>
    </row>
    <row r="25" spans="1:8" ht="25.15" customHeight="1" x14ac:dyDescent="0.2">
      <c r="A25" s="678" t="str">
        <f>Translations!$B$96</f>
        <v>Име на инсталацията:</v>
      </c>
      <c r="B25" s="679"/>
      <c r="C25" s="380" t="str">
        <f>Translations!$B$98</f>
        <v>Уникален идентификационен номер:</v>
      </c>
      <c r="D25" s="380" t="str">
        <f>Translations!$B$99</f>
        <v>Номер на разрешителното за ПГ:</v>
      </c>
      <c r="E25" s="380" t="str">
        <f>Translations!$B$106</f>
        <v>Приложение I Дейност:</v>
      </c>
      <c r="F25" s="679" t="str">
        <f>Translations!$B$97</f>
        <v>Адрес на инсталацията:</v>
      </c>
      <c r="G25" s="680"/>
      <c r="H25" s="73" t="str">
        <f>Translations!$B$249</f>
        <v>Моля, въведете данните за всички инсталации, обхванати от доклада за неутралност по отношение на климата</v>
      </c>
    </row>
    <row r="26" spans="1:8" x14ac:dyDescent="0.2">
      <c r="A26" s="413" t="s">
        <v>1123</v>
      </c>
      <c r="B26" s="417"/>
      <c r="C26" s="325"/>
      <c r="D26" s="325"/>
      <c r="E26" s="325" t="s">
        <v>659</v>
      </c>
      <c r="F26" s="693"/>
      <c r="G26" s="694"/>
      <c r="H26" s="73" t="str">
        <f>Translations!$B$107</f>
        <v>&lt;Изберете основната дейност по приложение I на инсталацията&gt;</v>
      </c>
    </row>
    <row r="27" spans="1:8" x14ac:dyDescent="0.2">
      <c r="A27" s="413" t="s">
        <v>1124</v>
      </c>
      <c r="B27" s="417"/>
      <c r="C27" s="325"/>
      <c r="D27" s="325"/>
      <c r="E27" s="325" t="s">
        <v>659</v>
      </c>
      <c r="F27" s="693"/>
      <c r="G27" s="694"/>
      <c r="H27" s="73"/>
    </row>
    <row r="28" spans="1:8" x14ac:dyDescent="0.2">
      <c r="A28" s="413" t="s">
        <v>1125</v>
      </c>
      <c r="B28" s="417"/>
      <c r="C28" s="325"/>
      <c r="D28" s="325"/>
      <c r="E28" s="325" t="s">
        <v>659</v>
      </c>
      <c r="F28" s="693"/>
      <c r="G28" s="694"/>
      <c r="H28" s="73"/>
    </row>
    <row r="29" spans="1:8" x14ac:dyDescent="0.2">
      <c r="A29" s="413" t="s">
        <v>1126</v>
      </c>
      <c r="B29" s="417"/>
      <c r="C29" s="325"/>
      <c r="D29" s="325"/>
      <c r="E29" s="325" t="s">
        <v>659</v>
      </c>
      <c r="F29" s="693"/>
      <c r="G29" s="694"/>
      <c r="H29" s="73"/>
    </row>
    <row r="30" spans="1:8" x14ac:dyDescent="0.2">
      <c r="A30" s="413" t="s">
        <v>1127</v>
      </c>
      <c r="B30" s="417"/>
      <c r="C30" s="325"/>
      <c r="D30" s="325"/>
      <c r="E30" s="325" t="s">
        <v>659</v>
      </c>
      <c r="F30" s="693"/>
      <c r="G30" s="694"/>
      <c r="H30" s="73"/>
    </row>
    <row r="31" spans="1:8" x14ac:dyDescent="0.2">
      <c r="A31" s="413" t="s">
        <v>1128</v>
      </c>
      <c r="B31" s="417"/>
      <c r="C31" s="325"/>
      <c r="D31" s="325"/>
      <c r="E31" s="325" t="s">
        <v>659</v>
      </c>
      <c r="F31" s="693"/>
      <c r="G31" s="694"/>
      <c r="H31" s="73"/>
    </row>
    <row r="32" spans="1:8" x14ac:dyDescent="0.2">
      <c r="A32" s="413" t="s">
        <v>1129</v>
      </c>
      <c r="B32" s="417"/>
      <c r="C32" s="325"/>
      <c r="D32" s="325"/>
      <c r="E32" s="325" t="s">
        <v>659</v>
      </c>
      <c r="F32" s="693"/>
      <c r="G32" s="694"/>
      <c r="H32" s="73"/>
    </row>
    <row r="33" spans="1:9" x14ac:dyDescent="0.2">
      <c r="A33" s="413" t="s">
        <v>1130</v>
      </c>
      <c r="B33" s="417"/>
      <c r="C33" s="325"/>
      <c r="D33" s="325"/>
      <c r="E33" s="325" t="s">
        <v>659</v>
      </c>
      <c r="F33" s="693"/>
      <c r="G33" s="694"/>
      <c r="H33" s="73"/>
    </row>
    <row r="34" spans="1:9" x14ac:dyDescent="0.2">
      <c r="A34" s="413" t="s">
        <v>1131</v>
      </c>
      <c r="B34" s="417"/>
      <c r="C34" s="325"/>
      <c r="D34" s="325"/>
      <c r="E34" s="325" t="s">
        <v>659</v>
      </c>
      <c r="F34" s="693"/>
      <c r="G34" s="694"/>
      <c r="H34" s="73"/>
    </row>
    <row r="35" spans="1:9" ht="13.5" thickBot="1" x14ac:dyDescent="0.25">
      <c r="A35" s="414" t="s">
        <v>1132</v>
      </c>
      <c r="B35" s="418"/>
      <c r="C35" s="326"/>
      <c r="D35" s="326"/>
      <c r="E35" s="326" t="s">
        <v>659</v>
      </c>
      <c r="F35" s="769"/>
      <c r="G35" s="770"/>
      <c r="H35" s="73"/>
    </row>
    <row r="36" spans="1:9" ht="13.5" thickBot="1" x14ac:dyDescent="0.25">
      <c r="B36" s="588"/>
      <c r="C36" s="588"/>
      <c r="D36" s="588"/>
      <c r="E36" s="588"/>
      <c r="F36" s="588"/>
      <c r="G36" s="588"/>
      <c r="H36" s="387"/>
    </row>
    <row r="37" spans="1:9" ht="19.5" customHeight="1" thickBot="1" x14ac:dyDescent="0.25">
      <c r="A37" s="585" t="str">
        <f>Translations!$B$110</f>
        <v>ПРОВЕРКА НА ПОСТИГАНЕТО НА ЕТАПНИТЕ ЦЕЛИ И ОСНОВНИТЕ ЦЕЛИТЕ</v>
      </c>
      <c r="B37" s="586"/>
      <c r="C37" s="586"/>
      <c r="D37" s="586"/>
      <c r="E37" s="586"/>
      <c r="F37" s="586"/>
      <c r="G37" s="587"/>
      <c r="H37" s="387"/>
    </row>
    <row r="38" spans="1:9" ht="6" customHeight="1" thickBot="1" x14ac:dyDescent="0.25">
      <c r="B38" s="382"/>
      <c r="C38" s="382"/>
      <c r="D38" s="382"/>
      <c r="E38" s="382"/>
      <c r="F38" s="382"/>
      <c r="G38" s="382"/>
      <c r="H38" s="73"/>
    </row>
    <row r="39" spans="1:9" ht="19.5" customHeight="1" thickBot="1" x14ac:dyDescent="0.25">
      <c r="A39" s="389" t="s">
        <v>1123</v>
      </c>
      <c r="B39" s="697" t="str">
        <f>IF(ISBLANK(VLOOKUP($A39,$A$26:$B$35,2))=TRUE," ",VLOOKUP($A39,$A$26:$B$35,2))</f>
        <v xml:space="preserve"> </v>
      </c>
      <c r="C39" s="698"/>
      <c r="D39" s="698"/>
      <c r="E39" s="698"/>
      <c r="F39" s="698"/>
      <c r="G39" s="699"/>
      <c r="H39" s="387"/>
    </row>
    <row r="40" spans="1:9" ht="18.75" customHeight="1" x14ac:dyDescent="0.2">
      <c r="A40" s="700" t="str">
        <f>Translations!$B$121</f>
        <v>Проверени данни, свързани с целта:</v>
      </c>
      <c r="B40" s="701"/>
      <c r="C40" s="701"/>
      <c r="D40" s="701"/>
      <c r="E40" s="701"/>
      <c r="F40" s="701"/>
      <c r="G40" s="702"/>
      <c r="H40" s="73"/>
    </row>
    <row r="41" spans="1:9" s="137" customFormat="1" ht="34.5" customHeight="1" x14ac:dyDescent="0.2">
      <c r="A41" s="703" t="str">
        <f>Translations!$B$122</f>
        <v>Подинсталация</v>
      </c>
      <c r="B41" s="614"/>
      <c r="C41" s="691" t="str">
        <f>Translations!$B$124</f>
        <v>Интензитет или стойност на емисиите</v>
      </c>
      <c r="D41" s="692"/>
      <c r="E41" s="691" t="str">
        <f>Translations!$B$125</f>
        <v>Вид на целта</v>
      </c>
      <c r="F41" s="692"/>
      <c r="G41" s="410" t="str">
        <f>Translations!$B$126</f>
        <v>Постигната цел</v>
      </c>
      <c r="H41" s="73" t="str">
        <f>Translations!$B$127</f>
        <v>&lt;Моля, въведете съответните данни от доклада, който подлежи на проверка, и посочете дали свързаната цел е постигната&gt;</v>
      </c>
      <c r="I41" s="138"/>
    </row>
    <row r="42" spans="1:9" s="137" customFormat="1" ht="31.15" customHeight="1" x14ac:dyDescent="0.2">
      <c r="A42" s="736" t="s">
        <v>584</v>
      </c>
      <c r="B42" s="737"/>
      <c r="C42" s="695"/>
      <c r="D42" s="696"/>
      <c r="E42" s="590" t="s">
        <v>659</v>
      </c>
      <c r="F42" s="592"/>
      <c r="G42" s="419" t="s">
        <v>659</v>
      </c>
      <c r="H42" s="774" t="str">
        <f>Translations!$B$128</f>
        <v>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v>
      </c>
      <c r="I42" s="138"/>
    </row>
    <row r="43" spans="1:9" s="137" customFormat="1" ht="16.899999999999999" customHeight="1" x14ac:dyDescent="0.2">
      <c r="A43" s="736" t="s">
        <v>585</v>
      </c>
      <c r="B43" s="737"/>
      <c r="C43" s="695"/>
      <c r="D43" s="696"/>
      <c r="E43" s="590" t="s">
        <v>659</v>
      </c>
      <c r="F43" s="592"/>
      <c r="G43" s="419" t="s">
        <v>659</v>
      </c>
      <c r="H43" s="774"/>
      <c r="I43" s="138"/>
    </row>
    <row r="44" spans="1:9" s="137" customFormat="1" ht="16.899999999999999" customHeight="1" x14ac:dyDescent="0.2">
      <c r="A44" s="736" t="s">
        <v>586</v>
      </c>
      <c r="B44" s="737"/>
      <c r="C44" s="695"/>
      <c r="D44" s="696"/>
      <c r="E44" s="590" t="s">
        <v>659</v>
      </c>
      <c r="F44" s="592"/>
      <c r="G44" s="419" t="s">
        <v>659</v>
      </c>
      <c r="I44" s="138"/>
    </row>
    <row r="45" spans="1:9" s="137" customFormat="1" ht="16.899999999999999" customHeight="1" x14ac:dyDescent="0.2">
      <c r="A45" s="736" t="s">
        <v>587</v>
      </c>
      <c r="B45" s="737"/>
      <c r="C45" s="695"/>
      <c r="D45" s="696"/>
      <c r="E45" s="590" t="s">
        <v>659</v>
      </c>
      <c r="F45" s="592"/>
      <c r="G45" s="419" t="s">
        <v>659</v>
      </c>
      <c r="H45" s="393"/>
      <c r="I45" s="138"/>
    </row>
    <row r="46" spans="1:9" s="137" customFormat="1" ht="16.899999999999999" customHeight="1" x14ac:dyDescent="0.2">
      <c r="A46" s="736" t="s">
        <v>588</v>
      </c>
      <c r="B46" s="737"/>
      <c r="C46" s="695"/>
      <c r="D46" s="696"/>
      <c r="E46" s="590" t="s">
        <v>659</v>
      </c>
      <c r="F46" s="592"/>
      <c r="G46" s="419" t="s">
        <v>659</v>
      </c>
      <c r="H46" s="394" t="str">
        <f>Translations!$B$129</f>
        <v>&lt;Моля, скрийте празните редове, които не се използват&gt;</v>
      </c>
      <c r="I46" s="138"/>
    </row>
    <row r="47" spans="1:9" s="137" customFormat="1" ht="16.899999999999999" customHeight="1" x14ac:dyDescent="0.2">
      <c r="A47" s="736" t="s">
        <v>589</v>
      </c>
      <c r="B47" s="737"/>
      <c r="C47" s="695"/>
      <c r="D47" s="696"/>
      <c r="E47" s="590" t="s">
        <v>659</v>
      </c>
      <c r="F47" s="592"/>
      <c r="G47" s="419" t="s">
        <v>659</v>
      </c>
      <c r="H47" s="393"/>
      <c r="I47" s="138"/>
    </row>
    <row r="48" spans="1:9" s="137" customFormat="1" ht="16.899999999999999" customHeight="1" x14ac:dyDescent="0.2">
      <c r="A48" s="736" t="s">
        <v>590</v>
      </c>
      <c r="B48" s="737"/>
      <c r="C48" s="695"/>
      <c r="D48" s="696"/>
      <c r="E48" s="590" t="s">
        <v>659</v>
      </c>
      <c r="F48" s="592"/>
      <c r="G48" s="419" t="s">
        <v>659</v>
      </c>
      <c r="H48" s="393"/>
      <c r="I48" s="138"/>
    </row>
    <row r="49" spans="1:9" s="137" customFormat="1" ht="16.899999999999999" customHeight="1" x14ac:dyDescent="0.2">
      <c r="A49" s="736" t="s">
        <v>591</v>
      </c>
      <c r="B49" s="737"/>
      <c r="C49" s="695"/>
      <c r="D49" s="696"/>
      <c r="E49" s="590" t="s">
        <v>659</v>
      </c>
      <c r="F49" s="592"/>
      <c r="G49" s="419" t="s">
        <v>659</v>
      </c>
      <c r="H49" s="393"/>
      <c r="I49" s="138"/>
    </row>
    <row r="50" spans="1:9" s="137" customFormat="1" ht="16.899999999999999" customHeight="1" x14ac:dyDescent="0.2">
      <c r="A50" s="736" t="s">
        <v>592</v>
      </c>
      <c r="B50" s="737"/>
      <c r="C50" s="695"/>
      <c r="D50" s="696"/>
      <c r="E50" s="590" t="s">
        <v>659</v>
      </c>
      <c r="F50" s="592"/>
      <c r="G50" s="419" t="s">
        <v>659</v>
      </c>
      <c r="H50" s="393"/>
      <c r="I50" s="138"/>
    </row>
    <row r="51" spans="1:9" s="137" customFormat="1" ht="16.899999999999999" customHeight="1" x14ac:dyDescent="0.2">
      <c r="A51" s="736" t="s">
        <v>593</v>
      </c>
      <c r="B51" s="737"/>
      <c r="C51" s="695"/>
      <c r="D51" s="696"/>
      <c r="E51" s="590" t="s">
        <v>659</v>
      </c>
      <c r="F51" s="592"/>
      <c r="G51" s="419" t="s">
        <v>659</v>
      </c>
      <c r="H51" s="393"/>
      <c r="I51" s="138"/>
    </row>
    <row r="52" spans="1:9" ht="34.5" customHeight="1" x14ac:dyDescent="0.2">
      <c r="A52" s="703" t="str">
        <f>Translations!$B$130</f>
        <v>Постигнати етапи:</v>
      </c>
      <c r="B52" s="614"/>
      <c r="C52"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52" s="708"/>
      <c r="E52" s="708"/>
      <c r="F52" s="708"/>
      <c r="G52" s="709"/>
      <c r="H52" s="73"/>
    </row>
    <row r="53" spans="1:9" ht="18.75" customHeight="1" x14ac:dyDescent="0.2">
      <c r="A53" s="703"/>
      <c r="B53" s="614"/>
      <c r="C53" s="381" t="str">
        <f>Translations!$B$132</f>
        <v>Етап Реф. #</v>
      </c>
      <c r="D53" s="614" t="str">
        <f>Translations!$B$133</f>
        <v>Коментари</v>
      </c>
      <c r="E53" s="614"/>
      <c r="F53" s="614"/>
      <c r="G53" s="615"/>
      <c r="H53" s="73"/>
    </row>
    <row r="54" spans="1:9" ht="15.4" customHeight="1" x14ac:dyDescent="0.2">
      <c r="A54" s="703"/>
      <c r="B54" s="614"/>
      <c r="C54" s="257"/>
      <c r="D54" s="601"/>
      <c r="E54" s="601"/>
      <c r="F54" s="601"/>
      <c r="G54" s="602"/>
      <c r="H54" s="620" t="str">
        <f>Translations!$B$134</f>
        <v>&lt; Въведете референтния номер за всеки етап, който НЕ е постигнат, и добавете кратък коментар за причината, поради която етапът не е изпълнен&gt;</v>
      </c>
    </row>
    <row r="55" spans="1:9" ht="15.4" customHeight="1" x14ac:dyDescent="0.2">
      <c r="A55" s="703"/>
      <c r="B55" s="614"/>
      <c r="C55" s="257"/>
      <c r="D55" s="601"/>
      <c r="E55" s="601"/>
      <c r="F55" s="601"/>
      <c r="G55" s="602"/>
      <c r="H55" s="620"/>
    </row>
    <row r="56" spans="1:9" ht="15.4" customHeight="1" x14ac:dyDescent="0.2">
      <c r="A56" s="703"/>
      <c r="B56" s="614"/>
      <c r="C56" s="257"/>
      <c r="D56" s="601"/>
      <c r="E56" s="601"/>
      <c r="F56" s="601"/>
      <c r="G56" s="602"/>
      <c r="H56" s="73"/>
    </row>
    <row r="57" spans="1:9" ht="15.4" customHeight="1" x14ac:dyDescent="0.2">
      <c r="A57" s="703"/>
      <c r="B57" s="614"/>
      <c r="C57" s="257"/>
      <c r="D57" s="601"/>
      <c r="E57" s="601"/>
      <c r="F57" s="601"/>
      <c r="G57" s="602"/>
      <c r="H57" s="73"/>
    </row>
    <row r="58" spans="1:9" s="138" customFormat="1" ht="15.4" customHeight="1" thickBot="1" x14ac:dyDescent="0.25">
      <c r="A58" s="706"/>
      <c r="B58" s="707"/>
      <c r="C58" s="324"/>
      <c r="D58" s="603"/>
      <c r="E58" s="603"/>
      <c r="F58" s="603"/>
      <c r="G58" s="604"/>
      <c r="H58" s="73"/>
    </row>
    <row r="59" spans="1:9" s="138" customFormat="1" ht="15.4" customHeight="1" x14ac:dyDescent="0.2">
      <c r="A59" s="415"/>
      <c r="B59" s="415"/>
      <c r="C59" s="415"/>
      <c r="D59" s="415"/>
      <c r="E59" s="415"/>
      <c r="F59" s="415"/>
      <c r="G59" s="415"/>
      <c r="H59" s="73" t="str">
        <f>Translations!$B$250</f>
        <v>За да добавите данни за повече инсталации, кликнете върху знака "+" в лявото поле, за да отворите повече блокове</v>
      </c>
    </row>
    <row r="60" spans="1:9" ht="19.5" hidden="1" customHeight="1" outlineLevel="1" thickBot="1" x14ac:dyDescent="0.25">
      <c r="A60" s="389" t="s">
        <v>1124</v>
      </c>
      <c r="B60" s="697" t="str">
        <f>IF(ISBLANK(VLOOKUP($A60,$A$26:$B$35,2))=TRUE," ",VLOOKUP($A60,$A$26:$B$35,2))</f>
        <v xml:space="preserve"> </v>
      </c>
      <c r="C60" s="698"/>
      <c r="D60" s="698"/>
      <c r="E60" s="698"/>
      <c r="F60" s="698"/>
      <c r="G60" s="699"/>
      <c r="H60" s="387"/>
    </row>
    <row r="61" spans="1:9" ht="18.75" hidden="1" customHeight="1" outlineLevel="1" x14ac:dyDescent="0.2">
      <c r="A61" s="700" t="str">
        <f>Translations!$B$121</f>
        <v>Проверени данни, свързани с целта:</v>
      </c>
      <c r="B61" s="701"/>
      <c r="C61" s="701"/>
      <c r="D61" s="701"/>
      <c r="E61" s="701"/>
      <c r="F61" s="701"/>
      <c r="G61" s="702"/>
      <c r="H61" s="73"/>
    </row>
    <row r="62" spans="1:9" s="137" customFormat="1" ht="34.5" hidden="1" customHeight="1" outlineLevel="1" x14ac:dyDescent="0.2">
      <c r="A62" s="703" t="str">
        <f>Translations!$B$122</f>
        <v>Подинсталация</v>
      </c>
      <c r="B62" s="614"/>
      <c r="C62" s="691" t="str">
        <f>Translations!$B$124</f>
        <v>Интензитет или стойност на емисиите</v>
      </c>
      <c r="D62" s="692"/>
      <c r="E62" s="691" t="str">
        <f>Translations!$B$125</f>
        <v>Вид на целта</v>
      </c>
      <c r="F62" s="692"/>
      <c r="G62" s="410" t="str">
        <f>Translations!$B$126</f>
        <v>Постигната цел</v>
      </c>
      <c r="H62" s="73" t="str">
        <f>Translations!$B$127</f>
        <v>&lt;Моля, въведете съответните данни от доклада, който подлежи на проверка, и посочете дали свързаната цел е постигната&gt;</v>
      </c>
      <c r="I62" s="138"/>
    </row>
    <row r="63" spans="1:9" s="137" customFormat="1" ht="16.899999999999999" hidden="1" customHeight="1" outlineLevel="1" x14ac:dyDescent="0.2">
      <c r="A63" s="704" t="s">
        <v>659</v>
      </c>
      <c r="B63" s="705"/>
      <c r="C63" s="695"/>
      <c r="D63" s="696"/>
      <c r="E63" s="590" t="s">
        <v>659</v>
      </c>
      <c r="F63" s="592"/>
      <c r="G63" s="419" t="s">
        <v>659</v>
      </c>
      <c r="H63" s="610" t="str">
        <f>Translations!$B$128</f>
        <v>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v>
      </c>
      <c r="I63" s="138"/>
    </row>
    <row r="64" spans="1:9" s="137" customFormat="1" ht="16.899999999999999" hidden="1" customHeight="1" outlineLevel="1" x14ac:dyDescent="0.2">
      <c r="A64" s="704" t="s">
        <v>659</v>
      </c>
      <c r="B64" s="705"/>
      <c r="C64" s="695"/>
      <c r="D64" s="696"/>
      <c r="E64" s="590" t="s">
        <v>659</v>
      </c>
      <c r="F64" s="592"/>
      <c r="G64" s="419" t="s">
        <v>659</v>
      </c>
      <c r="H64" s="610"/>
      <c r="I64" s="138"/>
    </row>
    <row r="65" spans="1:9" s="137" customFormat="1" ht="16.899999999999999" hidden="1" customHeight="1" outlineLevel="1" x14ac:dyDescent="0.2">
      <c r="A65" s="704" t="s">
        <v>659</v>
      </c>
      <c r="B65" s="705"/>
      <c r="C65" s="695"/>
      <c r="D65" s="696"/>
      <c r="E65" s="590" t="s">
        <v>659</v>
      </c>
      <c r="F65" s="592"/>
      <c r="G65" s="419" t="s">
        <v>659</v>
      </c>
      <c r="I65" s="138"/>
    </row>
    <row r="66" spans="1:9" s="137" customFormat="1" ht="16.899999999999999" hidden="1" customHeight="1" outlineLevel="1" x14ac:dyDescent="0.2">
      <c r="A66" s="704" t="s">
        <v>659</v>
      </c>
      <c r="B66" s="705"/>
      <c r="C66" s="695"/>
      <c r="D66" s="696"/>
      <c r="E66" s="590" t="s">
        <v>659</v>
      </c>
      <c r="F66" s="592"/>
      <c r="G66" s="419" t="s">
        <v>659</v>
      </c>
      <c r="H66" s="393"/>
      <c r="I66" s="138"/>
    </row>
    <row r="67" spans="1:9" s="137" customFormat="1" ht="16.899999999999999" hidden="1" customHeight="1" outlineLevel="1" x14ac:dyDescent="0.2">
      <c r="A67" s="704" t="s">
        <v>659</v>
      </c>
      <c r="B67" s="705"/>
      <c r="C67" s="695"/>
      <c r="D67" s="696"/>
      <c r="E67" s="590" t="s">
        <v>659</v>
      </c>
      <c r="F67" s="592"/>
      <c r="G67" s="419" t="s">
        <v>659</v>
      </c>
      <c r="H67" s="394" t="str">
        <f>Translations!$B$129</f>
        <v>&lt;Моля, скрийте празните редове, които не се използват&gt;</v>
      </c>
      <c r="I67" s="138"/>
    </row>
    <row r="68" spans="1:9" s="137" customFormat="1" ht="16.899999999999999" hidden="1" customHeight="1" outlineLevel="1" x14ac:dyDescent="0.2">
      <c r="A68" s="704" t="s">
        <v>659</v>
      </c>
      <c r="B68" s="705"/>
      <c r="C68" s="695"/>
      <c r="D68" s="696"/>
      <c r="E68" s="590" t="s">
        <v>659</v>
      </c>
      <c r="F68" s="592"/>
      <c r="G68" s="419" t="s">
        <v>659</v>
      </c>
      <c r="H68" s="393"/>
      <c r="I68" s="138"/>
    </row>
    <row r="69" spans="1:9" s="137" customFormat="1" ht="16.899999999999999" hidden="1" customHeight="1" outlineLevel="1" x14ac:dyDescent="0.2">
      <c r="A69" s="704" t="s">
        <v>659</v>
      </c>
      <c r="B69" s="705"/>
      <c r="C69" s="695"/>
      <c r="D69" s="696"/>
      <c r="E69" s="590" t="s">
        <v>659</v>
      </c>
      <c r="F69" s="592"/>
      <c r="G69" s="419" t="s">
        <v>659</v>
      </c>
      <c r="H69" s="393"/>
      <c r="I69" s="138"/>
    </row>
    <row r="70" spans="1:9" s="137" customFormat="1" ht="16.899999999999999" hidden="1" customHeight="1" outlineLevel="1" x14ac:dyDescent="0.2">
      <c r="A70" s="704" t="s">
        <v>659</v>
      </c>
      <c r="B70" s="705"/>
      <c r="C70" s="695"/>
      <c r="D70" s="696"/>
      <c r="E70" s="590" t="s">
        <v>659</v>
      </c>
      <c r="F70" s="592"/>
      <c r="G70" s="419" t="s">
        <v>659</v>
      </c>
      <c r="H70" s="393"/>
      <c r="I70" s="138"/>
    </row>
    <row r="71" spans="1:9" s="137" customFormat="1" ht="16.899999999999999" hidden="1" customHeight="1" outlineLevel="1" x14ac:dyDescent="0.2">
      <c r="A71" s="704" t="s">
        <v>659</v>
      </c>
      <c r="B71" s="705"/>
      <c r="C71" s="695"/>
      <c r="D71" s="696"/>
      <c r="E71" s="590" t="s">
        <v>659</v>
      </c>
      <c r="F71" s="592"/>
      <c r="G71" s="419" t="s">
        <v>659</v>
      </c>
      <c r="H71" s="393"/>
      <c r="I71" s="138"/>
    </row>
    <row r="72" spans="1:9" s="137" customFormat="1" ht="16.899999999999999" hidden="1" customHeight="1" outlineLevel="1" x14ac:dyDescent="0.2">
      <c r="A72" s="704" t="s">
        <v>659</v>
      </c>
      <c r="B72" s="705"/>
      <c r="C72" s="695"/>
      <c r="D72" s="696"/>
      <c r="E72" s="590" t="s">
        <v>659</v>
      </c>
      <c r="F72" s="592"/>
      <c r="G72" s="419" t="s">
        <v>659</v>
      </c>
      <c r="H72" s="393"/>
      <c r="I72" s="138"/>
    </row>
    <row r="73" spans="1:9" ht="34.5" hidden="1" customHeight="1" outlineLevel="1" x14ac:dyDescent="0.2">
      <c r="A73" s="703" t="str">
        <f>Translations!$B$130</f>
        <v>Постигнати етапи:</v>
      </c>
      <c r="B73" s="614"/>
      <c r="C73"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73" s="708"/>
      <c r="E73" s="708"/>
      <c r="F73" s="708"/>
      <c r="G73" s="709"/>
      <c r="H73" s="73"/>
    </row>
    <row r="74" spans="1:9" ht="18.75" hidden="1" customHeight="1" outlineLevel="1" x14ac:dyDescent="0.2">
      <c r="A74" s="703"/>
      <c r="B74" s="614"/>
      <c r="C74" s="381" t="str">
        <f>Translations!$B$132</f>
        <v>Етап Реф. #</v>
      </c>
      <c r="D74" s="614" t="str">
        <f>Translations!$B$133</f>
        <v>Коментари</v>
      </c>
      <c r="E74" s="614"/>
      <c r="F74" s="614"/>
      <c r="G74" s="615"/>
      <c r="H74" s="73"/>
    </row>
    <row r="75" spans="1:9" ht="15.4" hidden="1" customHeight="1" outlineLevel="1" x14ac:dyDescent="0.2">
      <c r="A75" s="703"/>
      <c r="B75" s="614"/>
      <c r="C75" s="257"/>
      <c r="D75" s="601"/>
      <c r="E75" s="601"/>
      <c r="F75" s="601"/>
      <c r="G75" s="602"/>
      <c r="H75" s="620" t="str">
        <f>Translations!$B$134</f>
        <v>&lt; Въведете референтния номер за всеки етап, който НЕ е постигнат, и добавете кратък коментар за причината, поради която етапът не е изпълнен&gt;</v>
      </c>
    </row>
    <row r="76" spans="1:9" ht="15.4" hidden="1" customHeight="1" outlineLevel="1" x14ac:dyDescent="0.2">
      <c r="A76" s="703"/>
      <c r="B76" s="614"/>
      <c r="C76" s="257"/>
      <c r="D76" s="601"/>
      <c r="E76" s="601"/>
      <c r="F76" s="601"/>
      <c r="G76" s="602"/>
      <c r="H76" s="620"/>
    </row>
    <row r="77" spans="1:9" ht="15.4" hidden="1" customHeight="1" outlineLevel="1" x14ac:dyDescent="0.2">
      <c r="A77" s="703"/>
      <c r="B77" s="614"/>
      <c r="C77" s="257"/>
      <c r="D77" s="601"/>
      <c r="E77" s="601"/>
      <c r="F77" s="601"/>
      <c r="G77" s="602"/>
      <c r="H77" s="73"/>
    </row>
    <row r="78" spans="1:9" ht="15.4" hidden="1" customHeight="1" outlineLevel="1" x14ac:dyDescent="0.2">
      <c r="A78" s="703"/>
      <c r="B78" s="614"/>
      <c r="C78" s="257"/>
      <c r="D78" s="601"/>
      <c r="E78" s="601"/>
      <c r="F78" s="601"/>
      <c r="G78" s="602"/>
      <c r="H78" s="73"/>
    </row>
    <row r="79" spans="1:9" s="138" customFormat="1" ht="15.4" hidden="1" customHeight="1" outlineLevel="1" thickBot="1" x14ac:dyDescent="0.25">
      <c r="A79" s="706"/>
      <c r="B79" s="707"/>
      <c r="C79" s="324"/>
      <c r="D79" s="603"/>
      <c r="E79" s="603"/>
      <c r="F79" s="603"/>
      <c r="G79" s="604"/>
      <c r="H79" s="73"/>
    </row>
    <row r="80" spans="1:9" s="138" customFormat="1" ht="15.4" customHeight="1" collapsed="1" x14ac:dyDescent="0.2">
      <c r="A80" s="415"/>
      <c r="B80" s="415"/>
      <c r="C80" s="415"/>
      <c r="D80" s="415"/>
      <c r="E80" s="415"/>
      <c r="F80" s="415"/>
      <c r="G80" s="415"/>
      <c r="H80" s="73"/>
    </row>
    <row r="81" spans="1:9" ht="19.5" hidden="1" customHeight="1" outlineLevel="1" thickBot="1" x14ac:dyDescent="0.25">
      <c r="A81" s="389" t="s">
        <v>1125</v>
      </c>
      <c r="B81" s="697" t="str">
        <f>IF(ISBLANK(VLOOKUP($A81,$A$26:$B$35,2))=TRUE," ",VLOOKUP($A81,$A$26:$B$35,2))</f>
        <v xml:space="preserve"> </v>
      </c>
      <c r="C81" s="698"/>
      <c r="D81" s="698"/>
      <c r="E81" s="698"/>
      <c r="F81" s="698"/>
      <c r="G81" s="699"/>
      <c r="H81" s="387"/>
    </row>
    <row r="82" spans="1:9" ht="18.75" hidden="1" customHeight="1" outlineLevel="1" x14ac:dyDescent="0.2">
      <c r="A82" s="700" t="str">
        <f>Translations!$B$121</f>
        <v>Проверени данни, свързани с целта:</v>
      </c>
      <c r="B82" s="701"/>
      <c r="C82" s="701"/>
      <c r="D82" s="701"/>
      <c r="E82" s="701"/>
      <c r="F82" s="701"/>
      <c r="G82" s="702"/>
      <c r="H82" s="73"/>
    </row>
    <row r="83" spans="1:9" s="137" customFormat="1" ht="34.5" hidden="1" customHeight="1" outlineLevel="1" x14ac:dyDescent="0.2">
      <c r="A83" s="703" t="str">
        <f>Translations!$B$122</f>
        <v>Подинсталация</v>
      </c>
      <c r="B83" s="614"/>
      <c r="C83" s="691" t="str">
        <f>Translations!$B$124</f>
        <v>Интензитет или стойност на емисиите</v>
      </c>
      <c r="D83" s="692"/>
      <c r="E83" s="691" t="str">
        <f>Translations!$B$125</f>
        <v>Вид на целта</v>
      </c>
      <c r="F83" s="692"/>
      <c r="G83" s="410" t="str">
        <f>Translations!$B$126</f>
        <v>Постигната цел</v>
      </c>
      <c r="H83" s="73" t="str">
        <f>Translations!$B$127</f>
        <v>&lt;Моля, въведете съответните данни от доклада, който подлежи на проверка, и посочете дали свързаната цел е постигната&gt;</v>
      </c>
      <c r="I83" s="138"/>
    </row>
    <row r="84" spans="1:9" s="137" customFormat="1" ht="16.899999999999999" hidden="1" customHeight="1" outlineLevel="1" x14ac:dyDescent="0.2">
      <c r="A84" s="704" t="s">
        <v>659</v>
      </c>
      <c r="B84" s="705"/>
      <c r="C84" s="695"/>
      <c r="D84" s="696"/>
      <c r="E84" s="590" t="s">
        <v>659</v>
      </c>
      <c r="F84" s="592"/>
      <c r="G84" s="419" t="s">
        <v>659</v>
      </c>
      <c r="H84" s="610" t="str">
        <f>Translations!$B$128</f>
        <v>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v>
      </c>
      <c r="I84" s="138"/>
    </row>
    <row r="85" spans="1:9" s="137" customFormat="1" ht="16.899999999999999" hidden="1" customHeight="1" outlineLevel="1" x14ac:dyDescent="0.2">
      <c r="A85" s="704" t="s">
        <v>659</v>
      </c>
      <c r="B85" s="705"/>
      <c r="C85" s="695"/>
      <c r="D85" s="696"/>
      <c r="E85" s="590" t="s">
        <v>659</v>
      </c>
      <c r="F85" s="592"/>
      <c r="G85" s="419" t="s">
        <v>659</v>
      </c>
      <c r="H85" s="610"/>
      <c r="I85" s="138"/>
    </row>
    <row r="86" spans="1:9" s="137" customFormat="1" ht="16.899999999999999" hidden="1" customHeight="1" outlineLevel="1" x14ac:dyDescent="0.2">
      <c r="A86" s="704" t="s">
        <v>659</v>
      </c>
      <c r="B86" s="705"/>
      <c r="C86" s="695"/>
      <c r="D86" s="696"/>
      <c r="E86" s="590" t="s">
        <v>659</v>
      </c>
      <c r="F86" s="592"/>
      <c r="G86" s="419" t="s">
        <v>659</v>
      </c>
      <c r="I86" s="138"/>
    </row>
    <row r="87" spans="1:9" s="137" customFormat="1" ht="16.899999999999999" hidden="1" customHeight="1" outlineLevel="1" x14ac:dyDescent="0.2">
      <c r="A87" s="704" t="s">
        <v>659</v>
      </c>
      <c r="B87" s="705"/>
      <c r="C87" s="695"/>
      <c r="D87" s="696"/>
      <c r="E87" s="590" t="s">
        <v>659</v>
      </c>
      <c r="F87" s="592"/>
      <c r="G87" s="419" t="s">
        <v>659</v>
      </c>
      <c r="H87" s="393"/>
      <c r="I87" s="138"/>
    </row>
    <row r="88" spans="1:9" s="137" customFormat="1" ht="16.899999999999999" hidden="1" customHeight="1" outlineLevel="1" x14ac:dyDescent="0.2">
      <c r="A88" s="704" t="s">
        <v>659</v>
      </c>
      <c r="B88" s="705"/>
      <c r="C88" s="695"/>
      <c r="D88" s="696"/>
      <c r="E88" s="590" t="s">
        <v>659</v>
      </c>
      <c r="F88" s="592"/>
      <c r="G88" s="419" t="s">
        <v>659</v>
      </c>
      <c r="H88" s="394" t="str">
        <f>Translations!$B$129</f>
        <v>&lt;Моля, скрийте празните редове, които не се използват&gt;</v>
      </c>
      <c r="I88" s="138"/>
    </row>
    <row r="89" spans="1:9" s="137" customFormat="1" ht="16.899999999999999" hidden="1" customHeight="1" outlineLevel="1" x14ac:dyDescent="0.2">
      <c r="A89" s="704" t="s">
        <v>659</v>
      </c>
      <c r="B89" s="705"/>
      <c r="C89" s="695"/>
      <c r="D89" s="696"/>
      <c r="E89" s="590" t="s">
        <v>659</v>
      </c>
      <c r="F89" s="592"/>
      <c r="G89" s="419" t="s">
        <v>659</v>
      </c>
      <c r="H89" s="393"/>
      <c r="I89" s="138"/>
    </row>
    <row r="90" spans="1:9" s="137" customFormat="1" ht="16.899999999999999" hidden="1" customHeight="1" outlineLevel="1" x14ac:dyDescent="0.2">
      <c r="A90" s="704" t="s">
        <v>659</v>
      </c>
      <c r="B90" s="705"/>
      <c r="C90" s="695"/>
      <c r="D90" s="696"/>
      <c r="E90" s="590" t="s">
        <v>659</v>
      </c>
      <c r="F90" s="592"/>
      <c r="G90" s="419" t="s">
        <v>659</v>
      </c>
      <c r="H90" s="393"/>
      <c r="I90" s="138"/>
    </row>
    <row r="91" spans="1:9" s="137" customFormat="1" ht="16.899999999999999" hidden="1" customHeight="1" outlineLevel="1" x14ac:dyDescent="0.2">
      <c r="A91" s="704" t="s">
        <v>659</v>
      </c>
      <c r="B91" s="705"/>
      <c r="C91" s="695"/>
      <c r="D91" s="696"/>
      <c r="E91" s="590" t="s">
        <v>659</v>
      </c>
      <c r="F91" s="592"/>
      <c r="G91" s="419" t="s">
        <v>659</v>
      </c>
      <c r="H91" s="393"/>
      <c r="I91" s="138"/>
    </row>
    <row r="92" spans="1:9" s="137" customFormat="1" ht="16.899999999999999" hidden="1" customHeight="1" outlineLevel="1" x14ac:dyDescent="0.2">
      <c r="A92" s="704" t="s">
        <v>659</v>
      </c>
      <c r="B92" s="705"/>
      <c r="C92" s="695"/>
      <c r="D92" s="696"/>
      <c r="E92" s="590" t="s">
        <v>659</v>
      </c>
      <c r="F92" s="592"/>
      <c r="G92" s="419" t="s">
        <v>659</v>
      </c>
      <c r="H92" s="393"/>
      <c r="I92" s="138"/>
    </row>
    <row r="93" spans="1:9" s="137" customFormat="1" ht="16.899999999999999" hidden="1" customHeight="1" outlineLevel="1" x14ac:dyDescent="0.2">
      <c r="A93" s="704" t="s">
        <v>659</v>
      </c>
      <c r="B93" s="705"/>
      <c r="C93" s="695"/>
      <c r="D93" s="696"/>
      <c r="E93" s="590" t="s">
        <v>659</v>
      </c>
      <c r="F93" s="592"/>
      <c r="G93" s="419" t="s">
        <v>659</v>
      </c>
      <c r="H93" s="393"/>
      <c r="I93" s="138"/>
    </row>
    <row r="94" spans="1:9" ht="34.5" hidden="1" customHeight="1" outlineLevel="1" x14ac:dyDescent="0.2">
      <c r="A94" s="703" t="str">
        <f>Translations!$B$130</f>
        <v>Постигнати етапи:</v>
      </c>
      <c r="B94" s="614"/>
      <c r="C94"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94" s="708"/>
      <c r="E94" s="708"/>
      <c r="F94" s="708"/>
      <c r="G94" s="709"/>
      <c r="H94" s="73"/>
    </row>
    <row r="95" spans="1:9" ht="18.75" hidden="1" customHeight="1" outlineLevel="1" x14ac:dyDescent="0.2">
      <c r="A95" s="703"/>
      <c r="B95" s="614"/>
      <c r="C95" s="381" t="str">
        <f>Translations!$B$132</f>
        <v>Етап Реф. #</v>
      </c>
      <c r="D95" s="614" t="str">
        <f>Translations!$B$133</f>
        <v>Коментари</v>
      </c>
      <c r="E95" s="614"/>
      <c r="F95" s="614"/>
      <c r="G95" s="615"/>
      <c r="H95" s="73"/>
    </row>
    <row r="96" spans="1:9" ht="15.4" hidden="1" customHeight="1" outlineLevel="1" x14ac:dyDescent="0.2">
      <c r="A96" s="703"/>
      <c r="B96" s="614"/>
      <c r="C96" s="257"/>
      <c r="D96" s="601"/>
      <c r="E96" s="601"/>
      <c r="F96" s="601"/>
      <c r="G96" s="602"/>
      <c r="H96" s="620" t="str">
        <f>Translations!$B$134</f>
        <v>&lt; Въведете референтния номер за всеки етап, който НЕ е постигнат, и добавете кратък коментар за причината, поради която етапът не е изпълнен&gt;</v>
      </c>
    </row>
    <row r="97" spans="1:9" ht="15.4" hidden="1" customHeight="1" outlineLevel="1" x14ac:dyDescent="0.2">
      <c r="A97" s="703"/>
      <c r="B97" s="614"/>
      <c r="C97" s="257"/>
      <c r="D97" s="601"/>
      <c r="E97" s="601"/>
      <c r="F97" s="601"/>
      <c r="G97" s="602"/>
      <c r="H97" s="620"/>
    </row>
    <row r="98" spans="1:9" ht="15.4" hidden="1" customHeight="1" outlineLevel="1" x14ac:dyDescent="0.2">
      <c r="A98" s="703"/>
      <c r="B98" s="614"/>
      <c r="C98" s="257"/>
      <c r="D98" s="601"/>
      <c r="E98" s="601"/>
      <c r="F98" s="601"/>
      <c r="G98" s="602"/>
      <c r="H98" s="73"/>
    </row>
    <row r="99" spans="1:9" ht="15.4" hidden="1" customHeight="1" outlineLevel="1" x14ac:dyDescent="0.2">
      <c r="A99" s="703"/>
      <c r="B99" s="614"/>
      <c r="C99" s="257"/>
      <c r="D99" s="601"/>
      <c r="E99" s="601"/>
      <c r="F99" s="601"/>
      <c r="G99" s="602"/>
      <c r="H99" s="73"/>
    </row>
    <row r="100" spans="1:9" s="138" customFormat="1" ht="15.4" hidden="1" customHeight="1" outlineLevel="1" thickBot="1" x14ac:dyDescent="0.25">
      <c r="A100" s="706"/>
      <c r="B100" s="707"/>
      <c r="C100" s="324"/>
      <c r="D100" s="603"/>
      <c r="E100" s="603"/>
      <c r="F100" s="603"/>
      <c r="G100" s="604"/>
      <c r="H100" s="73"/>
    </row>
    <row r="101" spans="1:9" s="138" customFormat="1" ht="15.4" customHeight="1" collapsed="1" x14ac:dyDescent="0.2">
      <c r="A101" s="415"/>
      <c r="B101" s="415"/>
      <c r="C101" s="415"/>
      <c r="D101" s="415"/>
      <c r="E101" s="415"/>
      <c r="F101" s="415"/>
      <c r="G101" s="415"/>
      <c r="H101" s="73"/>
    </row>
    <row r="102" spans="1:9" ht="19.5" hidden="1" customHeight="1" outlineLevel="1" thickBot="1" x14ac:dyDescent="0.25">
      <c r="A102" s="389" t="s">
        <v>1126</v>
      </c>
      <c r="B102" s="697" t="str">
        <f>IF(ISBLANK(VLOOKUP($A102,$A$26:$B$35,2))=TRUE," ",VLOOKUP($A102,$A$26:$B$35,2))</f>
        <v xml:space="preserve"> </v>
      </c>
      <c r="C102" s="698"/>
      <c r="D102" s="698"/>
      <c r="E102" s="698"/>
      <c r="F102" s="698"/>
      <c r="G102" s="699"/>
      <c r="H102" s="387"/>
    </row>
    <row r="103" spans="1:9" ht="18.75" hidden="1" customHeight="1" outlineLevel="1" x14ac:dyDescent="0.2">
      <c r="A103" s="700" t="str">
        <f>Translations!$B$121</f>
        <v>Проверени данни, свързани с целта:</v>
      </c>
      <c r="B103" s="701"/>
      <c r="C103" s="701"/>
      <c r="D103" s="701"/>
      <c r="E103" s="701"/>
      <c r="F103" s="701"/>
      <c r="G103" s="702"/>
      <c r="H103" s="73"/>
    </row>
    <row r="104" spans="1:9" s="137" customFormat="1" ht="34.5" hidden="1" customHeight="1" outlineLevel="1" x14ac:dyDescent="0.2">
      <c r="A104" s="703" t="str">
        <f>Translations!$B$122</f>
        <v>Подинсталация</v>
      </c>
      <c r="B104" s="614"/>
      <c r="C104" s="691" t="str">
        <f>Translations!$B$124</f>
        <v>Интензитет или стойност на емисиите</v>
      </c>
      <c r="D104" s="692"/>
      <c r="E104" s="691" t="str">
        <f>Translations!$B$125</f>
        <v>Вид на целта</v>
      </c>
      <c r="F104" s="692"/>
      <c r="G104" s="410" t="str">
        <f>Translations!$B$126</f>
        <v>Постигната цел</v>
      </c>
      <c r="H104" s="73" t="str">
        <f>Translations!$B$127</f>
        <v>&lt;Моля, въведете съответните данни от доклада, който подлежи на проверка, и посочете дали свързаната цел е постигната&gt;</v>
      </c>
      <c r="I104" s="138"/>
    </row>
    <row r="105" spans="1:9" s="137" customFormat="1" ht="16.899999999999999" hidden="1" customHeight="1" outlineLevel="1" x14ac:dyDescent="0.2">
      <c r="A105" s="704" t="s">
        <v>659</v>
      </c>
      <c r="B105" s="705"/>
      <c r="C105" s="695"/>
      <c r="D105" s="696"/>
      <c r="E105" s="590" t="s">
        <v>659</v>
      </c>
      <c r="F105" s="592"/>
      <c r="G105" s="419" t="s">
        <v>659</v>
      </c>
      <c r="H105" s="610" t="str">
        <f>Translations!$B$128</f>
        <v>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v>
      </c>
      <c r="I105" s="138"/>
    </row>
    <row r="106" spans="1:9" s="137" customFormat="1" ht="16.899999999999999" hidden="1" customHeight="1" outlineLevel="1" x14ac:dyDescent="0.2">
      <c r="A106" s="704" t="s">
        <v>659</v>
      </c>
      <c r="B106" s="705"/>
      <c r="C106" s="695"/>
      <c r="D106" s="696"/>
      <c r="E106" s="590" t="s">
        <v>659</v>
      </c>
      <c r="F106" s="592"/>
      <c r="G106" s="419" t="s">
        <v>659</v>
      </c>
      <c r="H106" s="610"/>
      <c r="I106" s="138"/>
    </row>
    <row r="107" spans="1:9" s="137" customFormat="1" ht="16.899999999999999" hidden="1" customHeight="1" outlineLevel="1" x14ac:dyDescent="0.2">
      <c r="A107" s="704" t="s">
        <v>659</v>
      </c>
      <c r="B107" s="705"/>
      <c r="C107" s="695"/>
      <c r="D107" s="696"/>
      <c r="E107" s="590" t="s">
        <v>659</v>
      </c>
      <c r="F107" s="592"/>
      <c r="G107" s="419" t="s">
        <v>659</v>
      </c>
      <c r="I107" s="138"/>
    </row>
    <row r="108" spans="1:9" s="137" customFormat="1" ht="16.899999999999999" hidden="1" customHeight="1" outlineLevel="1" x14ac:dyDescent="0.2">
      <c r="A108" s="704" t="s">
        <v>659</v>
      </c>
      <c r="B108" s="705"/>
      <c r="C108" s="695"/>
      <c r="D108" s="696"/>
      <c r="E108" s="590" t="s">
        <v>659</v>
      </c>
      <c r="F108" s="592"/>
      <c r="G108" s="419" t="s">
        <v>659</v>
      </c>
      <c r="H108" s="393"/>
      <c r="I108" s="138"/>
    </row>
    <row r="109" spans="1:9" s="137" customFormat="1" ht="16.899999999999999" hidden="1" customHeight="1" outlineLevel="1" x14ac:dyDescent="0.2">
      <c r="A109" s="704" t="s">
        <v>659</v>
      </c>
      <c r="B109" s="705"/>
      <c r="C109" s="695"/>
      <c r="D109" s="696"/>
      <c r="E109" s="590" t="s">
        <v>659</v>
      </c>
      <c r="F109" s="592"/>
      <c r="G109" s="419" t="s">
        <v>659</v>
      </c>
      <c r="H109" s="394" t="str">
        <f>Translations!$B$129</f>
        <v>&lt;Моля, скрийте празните редове, които не се използват&gt;</v>
      </c>
      <c r="I109" s="138"/>
    </row>
    <row r="110" spans="1:9" s="137" customFormat="1" ht="16.899999999999999" hidden="1" customHeight="1" outlineLevel="1" x14ac:dyDescent="0.2">
      <c r="A110" s="704" t="s">
        <v>659</v>
      </c>
      <c r="B110" s="705"/>
      <c r="C110" s="695"/>
      <c r="D110" s="696"/>
      <c r="E110" s="590" t="s">
        <v>659</v>
      </c>
      <c r="F110" s="592"/>
      <c r="G110" s="419" t="s">
        <v>659</v>
      </c>
      <c r="H110" s="393"/>
      <c r="I110" s="138"/>
    </row>
    <row r="111" spans="1:9" s="137" customFormat="1" ht="16.899999999999999" hidden="1" customHeight="1" outlineLevel="1" x14ac:dyDescent="0.2">
      <c r="A111" s="704" t="s">
        <v>659</v>
      </c>
      <c r="B111" s="705"/>
      <c r="C111" s="695"/>
      <c r="D111" s="696"/>
      <c r="E111" s="590" t="s">
        <v>659</v>
      </c>
      <c r="F111" s="592"/>
      <c r="G111" s="419" t="s">
        <v>659</v>
      </c>
      <c r="H111" s="393"/>
      <c r="I111" s="138"/>
    </row>
    <row r="112" spans="1:9" s="137" customFormat="1" ht="16.899999999999999" hidden="1" customHeight="1" outlineLevel="1" x14ac:dyDescent="0.2">
      <c r="A112" s="704" t="s">
        <v>659</v>
      </c>
      <c r="B112" s="705"/>
      <c r="C112" s="695"/>
      <c r="D112" s="696"/>
      <c r="E112" s="590" t="s">
        <v>659</v>
      </c>
      <c r="F112" s="592"/>
      <c r="G112" s="419" t="s">
        <v>659</v>
      </c>
      <c r="H112" s="393"/>
      <c r="I112" s="138"/>
    </row>
    <row r="113" spans="1:9" s="137" customFormat="1" ht="16.899999999999999" hidden="1" customHeight="1" outlineLevel="1" x14ac:dyDescent="0.2">
      <c r="A113" s="704" t="s">
        <v>659</v>
      </c>
      <c r="B113" s="705"/>
      <c r="C113" s="695"/>
      <c r="D113" s="696"/>
      <c r="E113" s="590" t="s">
        <v>659</v>
      </c>
      <c r="F113" s="592"/>
      <c r="G113" s="419" t="s">
        <v>659</v>
      </c>
      <c r="H113" s="393"/>
      <c r="I113" s="138"/>
    </row>
    <row r="114" spans="1:9" s="137" customFormat="1" ht="16.899999999999999" hidden="1" customHeight="1" outlineLevel="1" x14ac:dyDescent="0.2">
      <c r="A114" s="704" t="s">
        <v>659</v>
      </c>
      <c r="B114" s="705"/>
      <c r="C114" s="695"/>
      <c r="D114" s="696"/>
      <c r="E114" s="590" t="s">
        <v>659</v>
      </c>
      <c r="F114" s="592"/>
      <c r="G114" s="419" t="s">
        <v>659</v>
      </c>
      <c r="H114" s="393"/>
      <c r="I114" s="138"/>
    </row>
    <row r="115" spans="1:9" ht="34.5" hidden="1" customHeight="1" outlineLevel="1" x14ac:dyDescent="0.2">
      <c r="A115" s="703" t="str">
        <f>Translations!$B$130</f>
        <v>Постигнати етапи:</v>
      </c>
      <c r="B115" s="614"/>
      <c r="C115"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115" s="708"/>
      <c r="E115" s="708"/>
      <c r="F115" s="708"/>
      <c r="G115" s="709"/>
      <c r="H115" s="73"/>
    </row>
    <row r="116" spans="1:9" ht="18.75" hidden="1" customHeight="1" outlineLevel="1" x14ac:dyDescent="0.2">
      <c r="A116" s="703"/>
      <c r="B116" s="614"/>
      <c r="C116" s="381" t="str">
        <f>Translations!$B$132</f>
        <v>Етап Реф. #</v>
      </c>
      <c r="D116" s="614" t="str">
        <f>Translations!$B$133</f>
        <v>Коментари</v>
      </c>
      <c r="E116" s="614"/>
      <c r="F116" s="614"/>
      <c r="G116" s="615"/>
      <c r="H116" s="73"/>
    </row>
    <row r="117" spans="1:9" ht="15.4" hidden="1" customHeight="1" outlineLevel="1" x14ac:dyDescent="0.2">
      <c r="A117" s="703"/>
      <c r="B117" s="614"/>
      <c r="C117" s="257"/>
      <c r="D117" s="601"/>
      <c r="E117" s="601"/>
      <c r="F117" s="601"/>
      <c r="G117" s="602"/>
      <c r="H117" s="620" t="str">
        <f>Translations!$B$134</f>
        <v>&lt; Въведете референтния номер за всеки етап, който НЕ е постигнат, и добавете кратък коментар за причината, поради която етапът не е изпълнен&gt;</v>
      </c>
    </row>
    <row r="118" spans="1:9" ht="15.4" hidden="1" customHeight="1" outlineLevel="1" x14ac:dyDescent="0.2">
      <c r="A118" s="703"/>
      <c r="B118" s="614"/>
      <c r="C118" s="257"/>
      <c r="D118" s="601"/>
      <c r="E118" s="601"/>
      <c r="F118" s="601"/>
      <c r="G118" s="602"/>
      <c r="H118" s="620"/>
    </row>
    <row r="119" spans="1:9" ht="15.4" hidden="1" customHeight="1" outlineLevel="1" x14ac:dyDescent="0.2">
      <c r="A119" s="703"/>
      <c r="B119" s="614"/>
      <c r="C119" s="257"/>
      <c r="D119" s="601"/>
      <c r="E119" s="601"/>
      <c r="F119" s="601"/>
      <c r="G119" s="602"/>
      <c r="H119" s="73"/>
    </row>
    <row r="120" spans="1:9" ht="15.4" hidden="1" customHeight="1" outlineLevel="1" x14ac:dyDescent="0.2">
      <c r="A120" s="703"/>
      <c r="B120" s="614"/>
      <c r="C120" s="257"/>
      <c r="D120" s="601"/>
      <c r="E120" s="601"/>
      <c r="F120" s="601"/>
      <c r="G120" s="602"/>
      <c r="H120" s="73"/>
    </row>
    <row r="121" spans="1:9" s="138" customFormat="1" ht="15.4" hidden="1" customHeight="1" outlineLevel="1" thickBot="1" x14ac:dyDescent="0.25">
      <c r="A121" s="706"/>
      <c r="B121" s="707"/>
      <c r="C121" s="324"/>
      <c r="D121" s="603"/>
      <c r="E121" s="603"/>
      <c r="F121" s="603"/>
      <c r="G121" s="604"/>
      <c r="H121" s="73"/>
    </row>
    <row r="122" spans="1:9" s="138" customFormat="1" ht="15.4" customHeight="1" collapsed="1" x14ac:dyDescent="0.2">
      <c r="A122" s="415"/>
      <c r="B122" s="415"/>
      <c r="C122" s="415"/>
      <c r="D122" s="415"/>
      <c r="E122" s="415"/>
      <c r="F122" s="415"/>
      <c r="G122" s="415"/>
      <c r="H122" s="73"/>
    </row>
    <row r="123" spans="1:9" ht="19.5" hidden="1" customHeight="1" outlineLevel="1" thickBot="1" x14ac:dyDescent="0.25">
      <c r="A123" s="389" t="s">
        <v>1127</v>
      </c>
      <c r="B123" s="697" t="str">
        <f>IF(ISBLANK(VLOOKUP($A123,$A$26:$B$35,2))=TRUE," ",VLOOKUP($A123,$A$26:$B$35,2))</f>
        <v xml:space="preserve"> </v>
      </c>
      <c r="C123" s="698"/>
      <c r="D123" s="698"/>
      <c r="E123" s="698"/>
      <c r="F123" s="698"/>
      <c r="G123" s="699"/>
      <c r="H123" s="387"/>
    </row>
    <row r="124" spans="1:9" ht="18.75" hidden="1" customHeight="1" outlineLevel="1" x14ac:dyDescent="0.2">
      <c r="A124" s="700" t="str">
        <f>Translations!$B$121</f>
        <v>Проверени данни, свързани с целта:</v>
      </c>
      <c r="B124" s="701"/>
      <c r="C124" s="701"/>
      <c r="D124" s="701"/>
      <c r="E124" s="701"/>
      <c r="F124" s="701"/>
      <c r="G124" s="702"/>
      <c r="H124" s="73"/>
    </row>
    <row r="125" spans="1:9" s="137" customFormat="1" ht="34.5" hidden="1" customHeight="1" outlineLevel="1" x14ac:dyDescent="0.2">
      <c r="A125" s="703" t="str">
        <f>Translations!$B$122</f>
        <v>Подинсталация</v>
      </c>
      <c r="B125" s="614"/>
      <c r="C125" s="691" t="str">
        <f>Translations!$B$124</f>
        <v>Интензитет или стойност на емисиите</v>
      </c>
      <c r="D125" s="692"/>
      <c r="E125" s="691" t="str">
        <f>Translations!$B$125</f>
        <v>Вид на целта</v>
      </c>
      <c r="F125" s="692"/>
      <c r="G125" s="410" t="str">
        <f>Translations!$B$126</f>
        <v>Постигната цел</v>
      </c>
      <c r="H125" s="73" t="str">
        <f>Translations!$B$127</f>
        <v>&lt;Моля, въведете съответните данни от доклада, който подлежи на проверка, и посочете дали свързаната цел е постигната&gt;</v>
      </c>
      <c r="I125" s="138"/>
    </row>
    <row r="126" spans="1:9" s="137" customFormat="1" ht="16.899999999999999" hidden="1" customHeight="1" outlineLevel="1" x14ac:dyDescent="0.2">
      <c r="A126" s="704" t="s">
        <v>659</v>
      </c>
      <c r="B126" s="705"/>
      <c r="C126" s="695"/>
      <c r="D126" s="696"/>
      <c r="E126" s="590" t="s">
        <v>659</v>
      </c>
      <c r="F126" s="592"/>
      <c r="G126" s="419" t="s">
        <v>659</v>
      </c>
      <c r="H126" s="610" t="str">
        <f>Translations!$B$128</f>
        <v>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v>
      </c>
      <c r="I126" s="138"/>
    </row>
    <row r="127" spans="1:9" s="137" customFormat="1" ht="16.899999999999999" hidden="1" customHeight="1" outlineLevel="1" x14ac:dyDescent="0.2">
      <c r="A127" s="704" t="s">
        <v>659</v>
      </c>
      <c r="B127" s="705"/>
      <c r="C127" s="695"/>
      <c r="D127" s="696"/>
      <c r="E127" s="590" t="s">
        <v>659</v>
      </c>
      <c r="F127" s="592"/>
      <c r="G127" s="419" t="s">
        <v>659</v>
      </c>
      <c r="H127" s="610"/>
      <c r="I127" s="138"/>
    </row>
    <row r="128" spans="1:9" s="137" customFormat="1" ht="16.899999999999999" hidden="1" customHeight="1" outlineLevel="1" x14ac:dyDescent="0.2">
      <c r="A128" s="704" t="s">
        <v>659</v>
      </c>
      <c r="B128" s="705"/>
      <c r="C128" s="695"/>
      <c r="D128" s="696"/>
      <c r="E128" s="590" t="s">
        <v>659</v>
      </c>
      <c r="F128" s="592"/>
      <c r="G128" s="419" t="s">
        <v>659</v>
      </c>
      <c r="I128" s="138"/>
    </row>
    <row r="129" spans="1:9" s="137" customFormat="1" ht="16.899999999999999" hidden="1" customHeight="1" outlineLevel="1" x14ac:dyDescent="0.2">
      <c r="A129" s="704" t="s">
        <v>659</v>
      </c>
      <c r="B129" s="705"/>
      <c r="C129" s="695"/>
      <c r="D129" s="696"/>
      <c r="E129" s="590" t="s">
        <v>659</v>
      </c>
      <c r="F129" s="592"/>
      <c r="G129" s="419" t="s">
        <v>659</v>
      </c>
      <c r="H129" s="393"/>
      <c r="I129" s="138"/>
    </row>
    <row r="130" spans="1:9" s="137" customFormat="1" ht="16.899999999999999" hidden="1" customHeight="1" outlineLevel="1" x14ac:dyDescent="0.2">
      <c r="A130" s="704" t="s">
        <v>659</v>
      </c>
      <c r="B130" s="705"/>
      <c r="C130" s="695"/>
      <c r="D130" s="696"/>
      <c r="E130" s="590" t="s">
        <v>659</v>
      </c>
      <c r="F130" s="592"/>
      <c r="G130" s="419" t="s">
        <v>659</v>
      </c>
      <c r="H130" s="394" t="str">
        <f>Translations!$B$129</f>
        <v>&lt;Моля, скрийте празните редове, които не се използват&gt;</v>
      </c>
      <c r="I130" s="138"/>
    </row>
    <row r="131" spans="1:9" s="137" customFormat="1" ht="16.899999999999999" hidden="1" customHeight="1" outlineLevel="1" x14ac:dyDescent="0.2">
      <c r="A131" s="704" t="s">
        <v>659</v>
      </c>
      <c r="B131" s="705"/>
      <c r="C131" s="695"/>
      <c r="D131" s="696"/>
      <c r="E131" s="590" t="s">
        <v>659</v>
      </c>
      <c r="F131" s="592"/>
      <c r="G131" s="419" t="s">
        <v>659</v>
      </c>
      <c r="H131" s="393"/>
      <c r="I131" s="138"/>
    </row>
    <row r="132" spans="1:9" s="137" customFormat="1" ht="16.899999999999999" hidden="1" customHeight="1" outlineLevel="1" x14ac:dyDescent="0.2">
      <c r="A132" s="704" t="s">
        <v>659</v>
      </c>
      <c r="B132" s="705"/>
      <c r="C132" s="695"/>
      <c r="D132" s="696"/>
      <c r="E132" s="590" t="s">
        <v>659</v>
      </c>
      <c r="F132" s="592"/>
      <c r="G132" s="419" t="s">
        <v>659</v>
      </c>
      <c r="H132" s="393"/>
      <c r="I132" s="138"/>
    </row>
    <row r="133" spans="1:9" s="137" customFormat="1" ht="16.899999999999999" hidden="1" customHeight="1" outlineLevel="1" x14ac:dyDescent="0.2">
      <c r="A133" s="704" t="s">
        <v>659</v>
      </c>
      <c r="B133" s="705"/>
      <c r="C133" s="695"/>
      <c r="D133" s="696"/>
      <c r="E133" s="590" t="s">
        <v>659</v>
      </c>
      <c r="F133" s="592"/>
      <c r="G133" s="419" t="s">
        <v>659</v>
      </c>
      <c r="H133" s="393"/>
      <c r="I133" s="138"/>
    </row>
    <row r="134" spans="1:9" s="137" customFormat="1" ht="16.899999999999999" hidden="1" customHeight="1" outlineLevel="1" x14ac:dyDescent="0.2">
      <c r="A134" s="704" t="s">
        <v>659</v>
      </c>
      <c r="B134" s="705"/>
      <c r="C134" s="695"/>
      <c r="D134" s="696"/>
      <c r="E134" s="590" t="s">
        <v>659</v>
      </c>
      <c r="F134" s="592"/>
      <c r="G134" s="419" t="s">
        <v>659</v>
      </c>
      <c r="H134" s="393"/>
      <c r="I134" s="138"/>
    </row>
    <row r="135" spans="1:9" s="137" customFormat="1" ht="16.899999999999999" hidden="1" customHeight="1" outlineLevel="1" x14ac:dyDescent="0.2">
      <c r="A135" s="704" t="s">
        <v>659</v>
      </c>
      <c r="B135" s="705"/>
      <c r="C135" s="695"/>
      <c r="D135" s="696"/>
      <c r="E135" s="590" t="s">
        <v>659</v>
      </c>
      <c r="F135" s="592"/>
      <c r="G135" s="419" t="s">
        <v>659</v>
      </c>
      <c r="H135" s="393"/>
      <c r="I135" s="138"/>
    </row>
    <row r="136" spans="1:9" ht="34.5" hidden="1" customHeight="1" outlineLevel="1" x14ac:dyDescent="0.2">
      <c r="A136" s="703" t="str">
        <f>Translations!$B$130</f>
        <v>Постигнати етапи:</v>
      </c>
      <c r="B136" s="614"/>
      <c r="C136"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136" s="708"/>
      <c r="E136" s="708"/>
      <c r="F136" s="708"/>
      <c r="G136" s="709"/>
      <c r="H136" s="73"/>
    </row>
    <row r="137" spans="1:9" ht="18.75" hidden="1" customHeight="1" outlineLevel="1" x14ac:dyDescent="0.2">
      <c r="A137" s="703"/>
      <c r="B137" s="614"/>
      <c r="C137" s="381" t="str">
        <f>Translations!$B$132</f>
        <v>Етап Реф. #</v>
      </c>
      <c r="D137" s="614" t="str">
        <f>Translations!$B$133</f>
        <v>Коментари</v>
      </c>
      <c r="E137" s="614"/>
      <c r="F137" s="614"/>
      <c r="G137" s="615"/>
      <c r="H137" s="73"/>
    </row>
    <row r="138" spans="1:9" ht="15.4" hidden="1" customHeight="1" outlineLevel="1" x14ac:dyDescent="0.2">
      <c r="A138" s="703"/>
      <c r="B138" s="614"/>
      <c r="C138" s="257"/>
      <c r="D138" s="601"/>
      <c r="E138" s="601"/>
      <c r="F138" s="601"/>
      <c r="G138" s="602"/>
      <c r="H138" s="620" t="str">
        <f>Translations!$B$134</f>
        <v>&lt; Въведете референтния номер за всеки етап, който НЕ е постигнат, и добавете кратък коментар за причината, поради която етапът не е изпълнен&gt;</v>
      </c>
    </row>
    <row r="139" spans="1:9" ht="15.4" hidden="1" customHeight="1" outlineLevel="1" x14ac:dyDescent="0.2">
      <c r="A139" s="703"/>
      <c r="B139" s="614"/>
      <c r="C139" s="257"/>
      <c r="D139" s="601"/>
      <c r="E139" s="601"/>
      <c r="F139" s="601"/>
      <c r="G139" s="602"/>
      <c r="H139" s="620"/>
    </row>
    <row r="140" spans="1:9" ht="15.4" hidden="1" customHeight="1" outlineLevel="1" x14ac:dyDescent="0.2">
      <c r="A140" s="703"/>
      <c r="B140" s="614"/>
      <c r="C140" s="257"/>
      <c r="D140" s="601"/>
      <c r="E140" s="601"/>
      <c r="F140" s="601"/>
      <c r="G140" s="602"/>
      <c r="H140" s="73"/>
    </row>
    <row r="141" spans="1:9" ht="15.4" hidden="1" customHeight="1" outlineLevel="1" x14ac:dyDescent="0.2">
      <c r="A141" s="703"/>
      <c r="B141" s="614"/>
      <c r="C141" s="257"/>
      <c r="D141" s="601"/>
      <c r="E141" s="601"/>
      <c r="F141" s="601"/>
      <c r="G141" s="602"/>
      <c r="H141" s="73"/>
    </row>
    <row r="142" spans="1:9" s="138" customFormat="1" ht="15.4" hidden="1" customHeight="1" outlineLevel="1" thickBot="1" x14ac:dyDescent="0.25">
      <c r="A142" s="706"/>
      <c r="B142" s="707"/>
      <c r="C142" s="324"/>
      <c r="D142" s="603"/>
      <c r="E142" s="603"/>
      <c r="F142" s="603"/>
      <c r="G142" s="604"/>
      <c r="H142" s="73"/>
    </row>
    <row r="143" spans="1:9" s="138" customFormat="1" ht="15.4" customHeight="1" collapsed="1" x14ac:dyDescent="0.2">
      <c r="A143" s="415"/>
      <c r="B143" s="415"/>
      <c r="C143" s="415"/>
      <c r="D143" s="415"/>
      <c r="E143" s="415"/>
      <c r="F143" s="415"/>
      <c r="G143" s="415"/>
      <c r="H143" s="73"/>
    </row>
    <row r="144" spans="1:9" ht="19.5" hidden="1" customHeight="1" outlineLevel="1" thickBot="1" x14ac:dyDescent="0.25">
      <c r="A144" s="389" t="s">
        <v>1128</v>
      </c>
      <c r="B144" s="697" t="str">
        <f>IF(ISBLANK(VLOOKUP($A144,$A$26:$B$35,2))=TRUE," ",VLOOKUP($A144,$A$26:$B$35,2))</f>
        <v xml:space="preserve"> </v>
      </c>
      <c r="C144" s="698"/>
      <c r="D144" s="698"/>
      <c r="E144" s="698"/>
      <c r="F144" s="698"/>
      <c r="G144" s="699"/>
      <c r="H144" s="387"/>
    </row>
    <row r="145" spans="1:9" ht="18.75" hidden="1" customHeight="1" outlineLevel="1" x14ac:dyDescent="0.2">
      <c r="A145" s="700" t="str">
        <f>Translations!$B$121</f>
        <v>Проверени данни, свързани с целта:</v>
      </c>
      <c r="B145" s="701"/>
      <c r="C145" s="701"/>
      <c r="D145" s="701"/>
      <c r="E145" s="701"/>
      <c r="F145" s="701"/>
      <c r="G145" s="702"/>
      <c r="H145" s="73"/>
    </row>
    <row r="146" spans="1:9" s="137" customFormat="1" ht="34.5" hidden="1" customHeight="1" outlineLevel="1" x14ac:dyDescent="0.2">
      <c r="A146" s="703" t="str">
        <f>Translations!$B$122</f>
        <v>Подинсталация</v>
      </c>
      <c r="B146" s="614"/>
      <c r="C146" s="691" t="str">
        <f>Translations!$B$124</f>
        <v>Интензитет или стойност на емисиите</v>
      </c>
      <c r="D146" s="692"/>
      <c r="E146" s="691" t="str">
        <f>Translations!$B$125</f>
        <v>Вид на целта</v>
      </c>
      <c r="F146" s="692"/>
      <c r="G146" s="410" t="str">
        <f>Translations!$B$126</f>
        <v>Постигната цел</v>
      </c>
      <c r="H146" s="73" t="str">
        <f>Translations!$B$127</f>
        <v>&lt;Моля, въведете съответните данни от доклада, който подлежи на проверка, и посочете дали свързаната цел е постигната&gt;</v>
      </c>
      <c r="I146" s="138"/>
    </row>
    <row r="147" spans="1:9" s="137" customFormat="1" ht="16.899999999999999" hidden="1" customHeight="1" outlineLevel="1" x14ac:dyDescent="0.2">
      <c r="A147" s="704" t="s">
        <v>659</v>
      </c>
      <c r="B147" s="705"/>
      <c r="C147" s="695"/>
      <c r="D147" s="696"/>
      <c r="E147" s="590" t="s">
        <v>659</v>
      </c>
      <c r="F147" s="592"/>
      <c r="G147" s="419" t="s">
        <v>659</v>
      </c>
      <c r="H147" s="610" t="str">
        <f>Translations!$B$128</f>
        <v>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v>
      </c>
      <c r="I147" s="138"/>
    </row>
    <row r="148" spans="1:9" s="137" customFormat="1" ht="16.899999999999999" hidden="1" customHeight="1" outlineLevel="1" x14ac:dyDescent="0.2">
      <c r="A148" s="704" t="s">
        <v>659</v>
      </c>
      <c r="B148" s="705"/>
      <c r="C148" s="695"/>
      <c r="D148" s="696"/>
      <c r="E148" s="590" t="s">
        <v>659</v>
      </c>
      <c r="F148" s="592"/>
      <c r="G148" s="419" t="s">
        <v>659</v>
      </c>
      <c r="H148" s="610"/>
      <c r="I148" s="138"/>
    </row>
    <row r="149" spans="1:9" s="137" customFormat="1" ht="16.899999999999999" hidden="1" customHeight="1" outlineLevel="1" x14ac:dyDescent="0.2">
      <c r="A149" s="704" t="s">
        <v>659</v>
      </c>
      <c r="B149" s="705"/>
      <c r="C149" s="695"/>
      <c r="D149" s="696"/>
      <c r="E149" s="590" t="s">
        <v>659</v>
      </c>
      <c r="F149" s="592"/>
      <c r="G149" s="419" t="s">
        <v>659</v>
      </c>
      <c r="I149" s="138"/>
    </row>
    <row r="150" spans="1:9" s="137" customFormat="1" ht="16.899999999999999" hidden="1" customHeight="1" outlineLevel="1" x14ac:dyDescent="0.2">
      <c r="A150" s="704" t="s">
        <v>659</v>
      </c>
      <c r="B150" s="705"/>
      <c r="C150" s="695"/>
      <c r="D150" s="696"/>
      <c r="E150" s="590" t="s">
        <v>659</v>
      </c>
      <c r="F150" s="592"/>
      <c r="G150" s="419" t="s">
        <v>659</v>
      </c>
      <c r="H150" s="393"/>
      <c r="I150" s="138"/>
    </row>
    <row r="151" spans="1:9" s="137" customFormat="1" ht="16.899999999999999" hidden="1" customHeight="1" outlineLevel="1" x14ac:dyDescent="0.2">
      <c r="A151" s="704" t="s">
        <v>659</v>
      </c>
      <c r="B151" s="705"/>
      <c r="C151" s="695"/>
      <c r="D151" s="696"/>
      <c r="E151" s="590" t="s">
        <v>659</v>
      </c>
      <c r="F151" s="592"/>
      <c r="G151" s="419" t="s">
        <v>659</v>
      </c>
      <c r="H151" s="394" t="str">
        <f>Translations!$B$129</f>
        <v>&lt;Моля, скрийте празните редове, които не се използват&gt;</v>
      </c>
      <c r="I151" s="138"/>
    </row>
    <row r="152" spans="1:9" s="137" customFormat="1" ht="16.899999999999999" hidden="1" customHeight="1" outlineLevel="1" x14ac:dyDescent="0.2">
      <c r="A152" s="704" t="s">
        <v>659</v>
      </c>
      <c r="B152" s="705"/>
      <c r="C152" s="695"/>
      <c r="D152" s="696"/>
      <c r="E152" s="590" t="s">
        <v>659</v>
      </c>
      <c r="F152" s="592"/>
      <c r="G152" s="419" t="s">
        <v>659</v>
      </c>
      <c r="H152" s="393"/>
      <c r="I152" s="138"/>
    </row>
    <row r="153" spans="1:9" s="137" customFormat="1" ht="16.899999999999999" hidden="1" customHeight="1" outlineLevel="1" x14ac:dyDescent="0.2">
      <c r="A153" s="704" t="s">
        <v>659</v>
      </c>
      <c r="B153" s="705"/>
      <c r="C153" s="695"/>
      <c r="D153" s="696"/>
      <c r="E153" s="590" t="s">
        <v>659</v>
      </c>
      <c r="F153" s="592"/>
      <c r="G153" s="419" t="s">
        <v>659</v>
      </c>
      <c r="H153" s="393"/>
      <c r="I153" s="138"/>
    </row>
    <row r="154" spans="1:9" s="137" customFormat="1" ht="16.899999999999999" hidden="1" customHeight="1" outlineLevel="1" x14ac:dyDescent="0.2">
      <c r="A154" s="704" t="s">
        <v>659</v>
      </c>
      <c r="B154" s="705"/>
      <c r="C154" s="695"/>
      <c r="D154" s="696"/>
      <c r="E154" s="590" t="s">
        <v>659</v>
      </c>
      <c r="F154" s="592"/>
      <c r="G154" s="419" t="s">
        <v>659</v>
      </c>
      <c r="H154" s="393"/>
      <c r="I154" s="138"/>
    </row>
    <row r="155" spans="1:9" s="137" customFormat="1" ht="16.899999999999999" hidden="1" customHeight="1" outlineLevel="1" x14ac:dyDescent="0.2">
      <c r="A155" s="704" t="s">
        <v>659</v>
      </c>
      <c r="B155" s="705"/>
      <c r="C155" s="695"/>
      <c r="D155" s="696"/>
      <c r="E155" s="590" t="s">
        <v>659</v>
      </c>
      <c r="F155" s="592"/>
      <c r="G155" s="419" t="s">
        <v>659</v>
      </c>
      <c r="H155" s="393"/>
      <c r="I155" s="138"/>
    </row>
    <row r="156" spans="1:9" s="137" customFormat="1" ht="16.899999999999999" hidden="1" customHeight="1" outlineLevel="1" x14ac:dyDescent="0.2">
      <c r="A156" s="704" t="s">
        <v>659</v>
      </c>
      <c r="B156" s="705"/>
      <c r="C156" s="695"/>
      <c r="D156" s="696"/>
      <c r="E156" s="590" t="s">
        <v>659</v>
      </c>
      <c r="F156" s="592"/>
      <c r="G156" s="419" t="s">
        <v>659</v>
      </c>
      <c r="H156" s="393"/>
      <c r="I156" s="138"/>
    </row>
    <row r="157" spans="1:9" ht="34.5" hidden="1" customHeight="1" outlineLevel="1" x14ac:dyDescent="0.2">
      <c r="A157" s="703" t="str">
        <f>Translations!$B$130</f>
        <v>Постигнати етапи:</v>
      </c>
      <c r="B157" s="614"/>
      <c r="C157"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157" s="708"/>
      <c r="E157" s="708"/>
      <c r="F157" s="708"/>
      <c r="G157" s="709"/>
      <c r="H157" s="73"/>
    </row>
    <row r="158" spans="1:9" ht="18.75" hidden="1" customHeight="1" outlineLevel="1" x14ac:dyDescent="0.2">
      <c r="A158" s="703"/>
      <c r="B158" s="614"/>
      <c r="C158" s="381" t="str">
        <f>Translations!$B$132</f>
        <v>Етап Реф. #</v>
      </c>
      <c r="D158" s="614" t="str">
        <f>Translations!$B$133</f>
        <v>Коментари</v>
      </c>
      <c r="E158" s="614"/>
      <c r="F158" s="614"/>
      <c r="G158" s="615"/>
      <c r="H158" s="73"/>
    </row>
    <row r="159" spans="1:9" ht="15.4" hidden="1" customHeight="1" outlineLevel="1" x14ac:dyDescent="0.2">
      <c r="A159" s="703"/>
      <c r="B159" s="614"/>
      <c r="C159" s="257"/>
      <c r="D159" s="601"/>
      <c r="E159" s="601"/>
      <c r="F159" s="601"/>
      <c r="G159" s="602"/>
      <c r="H159" s="620" t="str">
        <f>Translations!$B$134</f>
        <v>&lt; Въведете референтния номер за всеки етап, който НЕ е постигнат, и добавете кратък коментар за причината, поради която етапът не е изпълнен&gt;</v>
      </c>
    </row>
    <row r="160" spans="1:9" ht="15.4" hidden="1" customHeight="1" outlineLevel="1" x14ac:dyDescent="0.2">
      <c r="A160" s="703"/>
      <c r="B160" s="614"/>
      <c r="C160" s="257"/>
      <c r="D160" s="601"/>
      <c r="E160" s="601"/>
      <c r="F160" s="601"/>
      <c r="G160" s="602"/>
      <c r="H160" s="620"/>
    </row>
    <row r="161" spans="1:9" ht="15.4" hidden="1" customHeight="1" outlineLevel="1" x14ac:dyDescent="0.2">
      <c r="A161" s="703"/>
      <c r="B161" s="614"/>
      <c r="C161" s="257"/>
      <c r="D161" s="601"/>
      <c r="E161" s="601"/>
      <c r="F161" s="601"/>
      <c r="G161" s="602"/>
      <c r="H161" s="73"/>
    </row>
    <row r="162" spans="1:9" ht="15.4" hidden="1" customHeight="1" outlineLevel="1" x14ac:dyDescent="0.2">
      <c r="A162" s="703"/>
      <c r="B162" s="614"/>
      <c r="C162" s="257"/>
      <c r="D162" s="601"/>
      <c r="E162" s="601"/>
      <c r="F162" s="601"/>
      <c r="G162" s="602"/>
      <c r="H162" s="73"/>
    </row>
    <row r="163" spans="1:9" s="138" customFormat="1" ht="15.4" hidden="1" customHeight="1" outlineLevel="1" thickBot="1" x14ac:dyDescent="0.25">
      <c r="A163" s="706"/>
      <c r="B163" s="707"/>
      <c r="C163" s="324"/>
      <c r="D163" s="603"/>
      <c r="E163" s="603"/>
      <c r="F163" s="603"/>
      <c r="G163" s="604"/>
      <c r="H163" s="73"/>
    </row>
    <row r="164" spans="1:9" s="138" customFormat="1" ht="15.4" customHeight="1" collapsed="1" x14ac:dyDescent="0.2">
      <c r="A164" s="415"/>
      <c r="B164" s="415"/>
      <c r="C164" s="415"/>
      <c r="D164" s="415"/>
      <c r="E164" s="415"/>
      <c r="F164" s="415"/>
      <c r="G164" s="415"/>
      <c r="H164" s="73"/>
    </row>
    <row r="165" spans="1:9" ht="19.5" hidden="1" customHeight="1" outlineLevel="1" thickBot="1" x14ac:dyDescent="0.25">
      <c r="A165" s="389" t="s">
        <v>1129</v>
      </c>
      <c r="B165" s="697" t="str">
        <f>IF(ISBLANK(VLOOKUP($A165,$A$26:$B$35,2))=TRUE," ",VLOOKUP($A165,$A$26:$B$35,2))</f>
        <v xml:space="preserve"> </v>
      </c>
      <c r="C165" s="698"/>
      <c r="D165" s="698"/>
      <c r="E165" s="698"/>
      <c r="F165" s="698"/>
      <c r="G165" s="699"/>
      <c r="H165" s="387"/>
    </row>
    <row r="166" spans="1:9" ht="18.75" hidden="1" customHeight="1" outlineLevel="1" x14ac:dyDescent="0.2">
      <c r="A166" s="700" t="str">
        <f>Translations!$B$121</f>
        <v>Проверени данни, свързани с целта:</v>
      </c>
      <c r="B166" s="701"/>
      <c r="C166" s="701"/>
      <c r="D166" s="701"/>
      <c r="E166" s="701"/>
      <c r="F166" s="701"/>
      <c r="G166" s="702"/>
      <c r="H166" s="73"/>
    </row>
    <row r="167" spans="1:9" s="137" customFormat="1" ht="34.5" hidden="1" customHeight="1" outlineLevel="1" x14ac:dyDescent="0.2">
      <c r="A167" s="703" t="str">
        <f>Translations!$B$122</f>
        <v>Подинсталация</v>
      </c>
      <c r="B167" s="614"/>
      <c r="C167" s="691" t="str">
        <f>Translations!$B$124</f>
        <v>Интензитет или стойност на емисиите</v>
      </c>
      <c r="D167" s="692"/>
      <c r="E167" s="691" t="str">
        <f>Translations!$B$125</f>
        <v>Вид на целта</v>
      </c>
      <c r="F167" s="692"/>
      <c r="G167" s="410" t="str">
        <f>Translations!$B$126</f>
        <v>Постигната цел</v>
      </c>
      <c r="H167" s="73" t="str">
        <f>Translations!$B$127</f>
        <v>&lt;Моля, въведете съответните данни от доклада, който подлежи на проверка, и посочете дали свързаната цел е постигната&gt;</v>
      </c>
      <c r="I167" s="138"/>
    </row>
    <row r="168" spans="1:9" s="137" customFormat="1" ht="16.899999999999999" hidden="1" customHeight="1" outlineLevel="1" x14ac:dyDescent="0.2">
      <c r="A168" s="704" t="s">
        <v>659</v>
      </c>
      <c r="B168" s="705"/>
      <c r="C168" s="695"/>
      <c r="D168" s="696"/>
      <c r="E168" s="590" t="s">
        <v>659</v>
      </c>
      <c r="F168" s="592"/>
      <c r="G168" s="419" t="s">
        <v>659</v>
      </c>
      <c r="H168" s="610" t="str">
        <f>Translations!$B$128</f>
        <v>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v>
      </c>
      <c r="I168" s="138"/>
    </row>
    <row r="169" spans="1:9" s="137" customFormat="1" ht="16.899999999999999" hidden="1" customHeight="1" outlineLevel="1" x14ac:dyDescent="0.2">
      <c r="A169" s="704" t="s">
        <v>659</v>
      </c>
      <c r="B169" s="705"/>
      <c r="C169" s="695"/>
      <c r="D169" s="696"/>
      <c r="E169" s="590" t="s">
        <v>659</v>
      </c>
      <c r="F169" s="592"/>
      <c r="G169" s="419" t="s">
        <v>659</v>
      </c>
      <c r="H169" s="610"/>
      <c r="I169" s="138"/>
    </row>
    <row r="170" spans="1:9" s="137" customFormat="1" ht="16.899999999999999" hidden="1" customHeight="1" outlineLevel="1" x14ac:dyDescent="0.2">
      <c r="A170" s="704" t="s">
        <v>659</v>
      </c>
      <c r="B170" s="705"/>
      <c r="C170" s="695"/>
      <c r="D170" s="696"/>
      <c r="E170" s="590" t="s">
        <v>659</v>
      </c>
      <c r="F170" s="592"/>
      <c r="G170" s="419" t="s">
        <v>659</v>
      </c>
      <c r="I170" s="138"/>
    </row>
    <row r="171" spans="1:9" s="137" customFormat="1" ht="16.899999999999999" hidden="1" customHeight="1" outlineLevel="1" x14ac:dyDescent="0.2">
      <c r="A171" s="704" t="s">
        <v>659</v>
      </c>
      <c r="B171" s="705"/>
      <c r="C171" s="695"/>
      <c r="D171" s="696"/>
      <c r="E171" s="590" t="s">
        <v>659</v>
      </c>
      <c r="F171" s="592"/>
      <c r="G171" s="419" t="s">
        <v>659</v>
      </c>
      <c r="H171" s="393"/>
      <c r="I171" s="138"/>
    </row>
    <row r="172" spans="1:9" s="137" customFormat="1" ht="16.899999999999999" hidden="1" customHeight="1" outlineLevel="1" x14ac:dyDescent="0.2">
      <c r="A172" s="704" t="s">
        <v>659</v>
      </c>
      <c r="B172" s="705"/>
      <c r="C172" s="695"/>
      <c r="D172" s="696"/>
      <c r="E172" s="590" t="s">
        <v>659</v>
      </c>
      <c r="F172" s="592"/>
      <c r="G172" s="419" t="s">
        <v>659</v>
      </c>
      <c r="H172" s="394" t="str">
        <f>Translations!$B$129</f>
        <v>&lt;Моля, скрийте празните редове, които не се използват&gt;</v>
      </c>
      <c r="I172" s="138"/>
    </row>
    <row r="173" spans="1:9" s="137" customFormat="1" ht="16.899999999999999" hidden="1" customHeight="1" outlineLevel="1" x14ac:dyDescent="0.2">
      <c r="A173" s="704" t="s">
        <v>659</v>
      </c>
      <c r="B173" s="705"/>
      <c r="C173" s="695"/>
      <c r="D173" s="696"/>
      <c r="E173" s="590" t="s">
        <v>659</v>
      </c>
      <c r="F173" s="592"/>
      <c r="G173" s="419" t="s">
        <v>659</v>
      </c>
      <c r="H173" s="393"/>
      <c r="I173" s="138"/>
    </row>
    <row r="174" spans="1:9" s="137" customFormat="1" ht="16.899999999999999" hidden="1" customHeight="1" outlineLevel="1" x14ac:dyDescent="0.2">
      <c r="A174" s="704" t="s">
        <v>659</v>
      </c>
      <c r="B174" s="705"/>
      <c r="C174" s="695"/>
      <c r="D174" s="696"/>
      <c r="E174" s="590" t="s">
        <v>659</v>
      </c>
      <c r="F174" s="592"/>
      <c r="G174" s="419" t="s">
        <v>659</v>
      </c>
      <c r="H174" s="393"/>
      <c r="I174" s="138"/>
    </row>
    <row r="175" spans="1:9" s="137" customFormat="1" ht="16.899999999999999" hidden="1" customHeight="1" outlineLevel="1" x14ac:dyDescent="0.2">
      <c r="A175" s="704" t="s">
        <v>659</v>
      </c>
      <c r="B175" s="705"/>
      <c r="C175" s="695"/>
      <c r="D175" s="696"/>
      <c r="E175" s="590" t="s">
        <v>659</v>
      </c>
      <c r="F175" s="592"/>
      <c r="G175" s="419" t="s">
        <v>659</v>
      </c>
      <c r="H175" s="393"/>
      <c r="I175" s="138"/>
    </row>
    <row r="176" spans="1:9" s="137" customFormat="1" ht="16.899999999999999" hidden="1" customHeight="1" outlineLevel="1" x14ac:dyDescent="0.2">
      <c r="A176" s="704" t="s">
        <v>659</v>
      </c>
      <c r="B176" s="705"/>
      <c r="C176" s="695"/>
      <c r="D176" s="696"/>
      <c r="E176" s="590" t="s">
        <v>659</v>
      </c>
      <c r="F176" s="592"/>
      <c r="G176" s="419" t="s">
        <v>659</v>
      </c>
      <c r="H176" s="393"/>
      <c r="I176" s="138"/>
    </row>
    <row r="177" spans="1:9" s="137" customFormat="1" ht="16.899999999999999" hidden="1" customHeight="1" outlineLevel="1" x14ac:dyDescent="0.2">
      <c r="A177" s="704" t="s">
        <v>659</v>
      </c>
      <c r="B177" s="705"/>
      <c r="C177" s="695"/>
      <c r="D177" s="696"/>
      <c r="E177" s="590" t="s">
        <v>659</v>
      </c>
      <c r="F177" s="592"/>
      <c r="G177" s="419" t="s">
        <v>659</v>
      </c>
      <c r="H177" s="393"/>
      <c r="I177" s="138"/>
    </row>
    <row r="178" spans="1:9" ht="34.5" hidden="1" customHeight="1" outlineLevel="1" x14ac:dyDescent="0.2">
      <c r="A178" s="703" t="str">
        <f>Translations!$B$130</f>
        <v>Постигнати етапи:</v>
      </c>
      <c r="B178" s="614"/>
      <c r="C178"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178" s="708"/>
      <c r="E178" s="708"/>
      <c r="F178" s="708"/>
      <c r="G178" s="709"/>
      <c r="H178" s="73"/>
    </row>
    <row r="179" spans="1:9" ht="18.75" hidden="1" customHeight="1" outlineLevel="1" x14ac:dyDescent="0.2">
      <c r="A179" s="703"/>
      <c r="B179" s="614"/>
      <c r="C179" s="381" t="str">
        <f>Translations!$B$132</f>
        <v>Етап Реф. #</v>
      </c>
      <c r="D179" s="614" t="str">
        <f>Translations!$B$133</f>
        <v>Коментари</v>
      </c>
      <c r="E179" s="614"/>
      <c r="F179" s="614"/>
      <c r="G179" s="615"/>
      <c r="H179" s="73"/>
    </row>
    <row r="180" spans="1:9" ht="15.4" hidden="1" customHeight="1" outlineLevel="1" x14ac:dyDescent="0.2">
      <c r="A180" s="703"/>
      <c r="B180" s="614"/>
      <c r="C180" s="257"/>
      <c r="D180" s="601"/>
      <c r="E180" s="601"/>
      <c r="F180" s="601"/>
      <c r="G180" s="602"/>
      <c r="H180" s="620" t="str">
        <f>Translations!$B$134</f>
        <v>&lt; Въведете референтния номер за всеки етап, който НЕ е постигнат, и добавете кратък коментар за причината, поради която етапът не е изпълнен&gt;</v>
      </c>
    </row>
    <row r="181" spans="1:9" ht="15.4" hidden="1" customHeight="1" outlineLevel="1" x14ac:dyDescent="0.2">
      <c r="A181" s="703"/>
      <c r="B181" s="614"/>
      <c r="C181" s="257"/>
      <c r="D181" s="601"/>
      <c r="E181" s="601"/>
      <c r="F181" s="601"/>
      <c r="G181" s="602"/>
      <c r="H181" s="620"/>
    </row>
    <row r="182" spans="1:9" ht="15.4" hidden="1" customHeight="1" outlineLevel="1" x14ac:dyDescent="0.2">
      <c r="A182" s="703"/>
      <c r="B182" s="614"/>
      <c r="C182" s="257"/>
      <c r="D182" s="601"/>
      <c r="E182" s="601"/>
      <c r="F182" s="601"/>
      <c r="G182" s="602"/>
      <c r="H182" s="73"/>
    </row>
    <row r="183" spans="1:9" ht="15.4" hidden="1" customHeight="1" outlineLevel="1" x14ac:dyDescent="0.2">
      <c r="A183" s="703"/>
      <c r="B183" s="614"/>
      <c r="C183" s="257"/>
      <c r="D183" s="601"/>
      <c r="E183" s="601"/>
      <c r="F183" s="601"/>
      <c r="G183" s="602"/>
      <c r="H183" s="73"/>
    </row>
    <row r="184" spans="1:9" s="138" customFormat="1" ht="15.4" hidden="1" customHeight="1" outlineLevel="1" thickBot="1" x14ac:dyDescent="0.25">
      <c r="A184" s="706"/>
      <c r="B184" s="707"/>
      <c r="C184" s="324"/>
      <c r="D184" s="603"/>
      <c r="E184" s="603"/>
      <c r="F184" s="603"/>
      <c r="G184" s="604"/>
      <c r="H184" s="73"/>
    </row>
    <row r="185" spans="1:9" s="138" customFormat="1" ht="15.4" customHeight="1" collapsed="1" x14ac:dyDescent="0.2">
      <c r="A185" s="415"/>
      <c r="B185" s="415"/>
      <c r="C185" s="415"/>
      <c r="D185" s="415"/>
      <c r="E185" s="415"/>
      <c r="F185" s="415"/>
      <c r="G185" s="415"/>
      <c r="H185" s="73"/>
    </row>
    <row r="186" spans="1:9" s="138" customFormat="1" ht="19.5" hidden="1" customHeight="1" outlineLevel="1" thickBot="1" x14ac:dyDescent="0.25">
      <c r="A186" s="389" t="s">
        <v>1130</v>
      </c>
      <c r="B186" s="697" t="str">
        <f>IF(ISBLANK(VLOOKUP($A186,$A$26:$B$35,2))=TRUE," ",VLOOKUP($A186,$A$26:$B$35,2))</f>
        <v xml:space="preserve"> </v>
      </c>
      <c r="C186" s="698"/>
      <c r="D186" s="698"/>
      <c r="E186" s="698"/>
      <c r="F186" s="698"/>
      <c r="G186" s="699"/>
      <c r="H186" s="73"/>
    </row>
    <row r="187" spans="1:9" s="138" customFormat="1" ht="18.75" hidden="1" customHeight="1" outlineLevel="1" x14ac:dyDescent="0.2">
      <c r="A187" s="700" t="str">
        <f>Translations!$B$121</f>
        <v>Проверени данни, свързани с целта:</v>
      </c>
      <c r="B187" s="701"/>
      <c r="C187" s="701"/>
      <c r="D187" s="701"/>
      <c r="E187" s="701"/>
      <c r="F187" s="701"/>
      <c r="G187" s="702"/>
      <c r="H187" s="73"/>
    </row>
    <row r="188" spans="1:9" s="138" customFormat="1" ht="34.5" hidden="1" customHeight="1" outlineLevel="1" x14ac:dyDescent="0.2">
      <c r="A188" s="703" t="str">
        <f>Translations!$B$122</f>
        <v>Подинсталация</v>
      </c>
      <c r="B188" s="614"/>
      <c r="C188" s="691" t="str">
        <f>Translations!$B$124</f>
        <v>Интензитет или стойност на емисиите</v>
      </c>
      <c r="D188" s="692"/>
      <c r="E188" s="691" t="str">
        <f>Translations!$B$125</f>
        <v>Вид на целта</v>
      </c>
      <c r="F188" s="692"/>
      <c r="G188" s="410" t="str">
        <f>Translations!$B$126</f>
        <v>Постигната цел</v>
      </c>
      <c r="H188" s="73"/>
    </row>
    <row r="189" spans="1:9" s="138" customFormat="1" ht="16.899999999999999" hidden="1" customHeight="1" outlineLevel="1" x14ac:dyDescent="0.2">
      <c r="A189" s="704" t="s">
        <v>659</v>
      </c>
      <c r="B189" s="705"/>
      <c r="C189" s="695"/>
      <c r="D189" s="696"/>
      <c r="E189" s="590" t="s">
        <v>659</v>
      </c>
      <c r="F189" s="592"/>
      <c r="G189" s="419" t="s">
        <v>659</v>
      </c>
      <c r="H189" s="73"/>
    </row>
    <row r="190" spans="1:9" s="138" customFormat="1" ht="16.899999999999999" hidden="1" customHeight="1" outlineLevel="1" x14ac:dyDescent="0.2">
      <c r="A190" s="704" t="s">
        <v>659</v>
      </c>
      <c r="B190" s="705"/>
      <c r="C190" s="695"/>
      <c r="D190" s="696"/>
      <c r="E190" s="590" t="s">
        <v>659</v>
      </c>
      <c r="F190" s="592"/>
      <c r="G190" s="419" t="s">
        <v>659</v>
      </c>
      <c r="H190" s="73"/>
    </row>
    <row r="191" spans="1:9" s="138" customFormat="1" ht="16.899999999999999" hidden="1" customHeight="1" outlineLevel="1" x14ac:dyDescent="0.2">
      <c r="A191" s="704" t="s">
        <v>659</v>
      </c>
      <c r="B191" s="705"/>
      <c r="C191" s="695"/>
      <c r="D191" s="696"/>
      <c r="E191" s="590" t="s">
        <v>659</v>
      </c>
      <c r="F191" s="592"/>
      <c r="G191" s="419" t="s">
        <v>659</v>
      </c>
      <c r="H191" s="73"/>
    </row>
    <row r="192" spans="1:9" s="138" customFormat="1" ht="16.899999999999999" hidden="1" customHeight="1" outlineLevel="1" x14ac:dyDescent="0.2">
      <c r="A192" s="704" t="s">
        <v>659</v>
      </c>
      <c r="B192" s="705"/>
      <c r="C192" s="695"/>
      <c r="D192" s="696"/>
      <c r="E192" s="590" t="s">
        <v>659</v>
      </c>
      <c r="F192" s="592"/>
      <c r="G192" s="419" t="s">
        <v>659</v>
      </c>
      <c r="H192" s="73"/>
    </row>
    <row r="193" spans="1:8" s="138" customFormat="1" ht="16.899999999999999" hidden="1" customHeight="1" outlineLevel="1" x14ac:dyDescent="0.2">
      <c r="A193" s="704" t="s">
        <v>659</v>
      </c>
      <c r="B193" s="705"/>
      <c r="C193" s="695"/>
      <c r="D193" s="696"/>
      <c r="E193" s="590" t="s">
        <v>659</v>
      </c>
      <c r="F193" s="592"/>
      <c r="G193" s="419" t="s">
        <v>659</v>
      </c>
      <c r="H193" s="73"/>
    </row>
    <row r="194" spans="1:8" s="138" customFormat="1" ht="16.899999999999999" hidden="1" customHeight="1" outlineLevel="1" x14ac:dyDescent="0.2">
      <c r="A194" s="704" t="s">
        <v>659</v>
      </c>
      <c r="B194" s="705"/>
      <c r="C194" s="695"/>
      <c r="D194" s="696"/>
      <c r="E194" s="590" t="s">
        <v>659</v>
      </c>
      <c r="F194" s="592"/>
      <c r="G194" s="419" t="s">
        <v>659</v>
      </c>
      <c r="H194" s="73"/>
    </row>
    <row r="195" spans="1:8" s="138" customFormat="1" ht="16.899999999999999" hidden="1" customHeight="1" outlineLevel="1" x14ac:dyDescent="0.2">
      <c r="A195" s="704" t="s">
        <v>659</v>
      </c>
      <c r="B195" s="705"/>
      <c r="C195" s="695"/>
      <c r="D195" s="696"/>
      <c r="E195" s="590" t="s">
        <v>659</v>
      </c>
      <c r="F195" s="592"/>
      <c r="G195" s="419" t="s">
        <v>659</v>
      </c>
      <c r="H195" s="73"/>
    </row>
    <row r="196" spans="1:8" s="138" customFormat="1" ht="16.899999999999999" hidden="1" customHeight="1" outlineLevel="1" x14ac:dyDescent="0.2">
      <c r="A196" s="704" t="s">
        <v>659</v>
      </c>
      <c r="B196" s="705"/>
      <c r="C196" s="695"/>
      <c r="D196" s="696"/>
      <c r="E196" s="590" t="s">
        <v>659</v>
      </c>
      <c r="F196" s="592"/>
      <c r="G196" s="419" t="s">
        <v>659</v>
      </c>
      <c r="H196" s="73"/>
    </row>
    <row r="197" spans="1:8" s="138" customFormat="1" ht="16.899999999999999" hidden="1" customHeight="1" outlineLevel="1" x14ac:dyDescent="0.2">
      <c r="A197" s="704" t="s">
        <v>659</v>
      </c>
      <c r="B197" s="705"/>
      <c r="C197" s="695"/>
      <c r="D197" s="696"/>
      <c r="E197" s="590" t="s">
        <v>659</v>
      </c>
      <c r="F197" s="592"/>
      <c r="G197" s="419" t="s">
        <v>659</v>
      </c>
      <c r="H197" s="73"/>
    </row>
    <row r="198" spans="1:8" s="138" customFormat="1" ht="16.899999999999999" hidden="1" customHeight="1" outlineLevel="1" x14ac:dyDescent="0.2">
      <c r="A198" s="704" t="s">
        <v>659</v>
      </c>
      <c r="B198" s="705"/>
      <c r="C198" s="695"/>
      <c r="D198" s="696"/>
      <c r="E198" s="590" t="s">
        <v>659</v>
      </c>
      <c r="F198" s="592"/>
      <c r="G198" s="419" t="s">
        <v>659</v>
      </c>
      <c r="H198" s="73"/>
    </row>
    <row r="199" spans="1:8" s="138" customFormat="1" ht="34.5" hidden="1" customHeight="1" outlineLevel="1" x14ac:dyDescent="0.2">
      <c r="A199" s="703" t="str">
        <f>Translations!$B$130</f>
        <v>Постигнати етапи:</v>
      </c>
      <c r="B199" s="614"/>
      <c r="C199"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199" s="708"/>
      <c r="E199" s="708"/>
      <c r="F199" s="708"/>
      <c r="G199" s="709"/>
      <c r="H199" s="73"/>
    </row>
    <row r="200" spans="1:8" s="138" customFormat="1" ht="18.75" hidden="1" customHeight="1" outlineLevel="1" x14ac:dyDescent="0.2">
      <c r="A200" s="703"/>
      <c r="B200" s="614"/>
      <c r="C200" s="381" t="str">
        <f>Translations!$B$132</f>
        <v>Етап Реф. #</v>
      </c>
      <c r="D200" s="614" t="str">
        <f>Translations!$B$133</f>
        <v>Коментари</v>
      </c>
      <c r="E200" s="614"/>
      <c r="F200" s="614"/>
      <c r="G200" s="615"/>
      <c r="H200" s="73"/>
    </row>
    <row r="201" spans="1:8" s="138" customFormat="1" ht="15.4" hidden="1" customHeight="1" outlineLevel="1" x14ac:dyDescent="0.2">
      <c r="A201" s="703"/>
      <c r="B201" s="614"/>
      <c r="C201" s="257"/>
      <c r="D201" s="601"/>
      <c r="E201" s="601"/>
      <c r="F201" s="601"/>
      <c r="G201" s="602"/>
      <c r="H201" s="73"/>
    </row>
    <row r="202" spans="1:8" s="138" customFormat="1" ht="15.4" hidden="1" customHeight="1" outlineLevel="1" x14ac:dyDescent="0.2">
      <c r="A202" s="703"/>
      <c r="B202" s="614"/>
      <c r="C202" s="257"/>
      <c r="D202" s="601"/>
      <c r="E202" s="601"/>
      <c r="F202" s="601"/>
      <c r="G202" s="602"/>
      <c r="H202" s="73"/>
    </row>
    <row r="203" spans="1:8" s="138" customFormat="1" ht="15.4" hidden="1" customHeight="1" outlineLevel="1" x14ac:dyDescent="0.2">
      <c r="A203" s="703"/>
      <c r="B203" s="614"/>
      <c r="C203" s="257"/>
      <c r="D203" s="601"/>
      <c r="E203" s="601"/>
      <c r="F203" s="601"/>
      <c r="G203" s="602"/>
      <c r="H203" s="73"/>
    </row>
    <row r="204" spans="1:8" s="138" customFormat="1" ht="15.4" hidden="1" customHeight="1" outlineLevel="1" x14ac:dyDescent="0.2">
      <c r="A204" s="703"/>
      <c r="B204" s="614"/>
      <c r="C204" s="257"/>
      <c r="D204" s="601"/>
      <c r="E204" s="601"/>
      <c r="F204" s="601"/>
      <c r="G204" s="602"/>
      <c r="H204" s="73"/>
    </row>
    <row r="205" spans="1:8" s="138" customFormat="1" ht="15.4" hidden="1" customHeight="1" outlineLevel="1" thickBot="1" x14ac:dyDescent="0.25">
      <c r="A205" s="706"/>
      <c r="B205" s="707"/>
      <c r="C205" s="324"/>
      <c r="D205" s="603"/>
      <c r="E205" s="603"/>
      <c r="F205" s="603"/>
      <c r="G205" s="604"/>
      <c r="H205" s="73"/>
    </row>
    <row r="206" spans="1:8" s="138" customFormat="1" ht="15.4" customHeight="1" collapsed="1" x14ac:dyDescent="0.2">
      <c r="A206" s="415"/>
      <c r="B206" s="415"/>
      <c r="C206" s="415"/>
      <c r="D206" s="415"/>
      <c r="E206" s="415"/>
      <c r="F206" s="415"/>
      <c r="G206" s="415"/>
      <c r="H206" s="73"/>
    </row>
    <row r="207" spans="1:8" s="138" customFormat="1" ht="19.5" hidden="1" customHeight="1" outlineLevel="1" thickBot="1" x14ac:dyDescent="0.25">
      <c r="A207" s="389" t="s">
        <v>1131</v>
      </c>
      <c r="B207" s="697" t="str">
        <f>IF(ISBLANK(VLOOKUP($A207,$A$26:$B$35,2))=TRUE," ",VLOOKUP($A207,$A$26:$B$35,2))</f>
        <v xml:space="preserve"> </v>
      </c>
      <c r="C207" s="698"/>
      <c r="D207" s="698"/>
      <c r="E207" s="698"/>
      <c r="F207" s="698"/>
      <c r="G207" s="699"/>
      <c r="H207" s="73"/>
    </row>
    <row r="208" spans="1:8" s="138" customFormat="1" ht="18.75" hidden="1" customHeight="1" outlineLevel="1" x14ac:dyDescent="0.2">
      <c r="A208" s="700" t="str">
        <f>Translations!$B$121</f>
        <v>Проверени данни, свързани с целта:</v>
      </c>
      <c r="B208" s="701"/>
      <c r="C208" s="701"/>
      <c r="D208" s="701"/>
      <c r="E208" s="701"/>
      <c r="F208" s="701"/>
      <c r="G208" s="702"/>
      <c r="H208" s="73"/>
    </row>
    <row r="209" spans="1:8" s="138" customFormat="1" ht="34.5" hidden="1" customHeight="1" outlineLevel="1" x14ac:dyDescent="0.2">
      <c r="A209" s="703" t="str">
        <f>Translations!$B$122</f>
        <v>Подинсталация</v>
      </c>
      <c r="B209" s="614"/>
      <c r="C209" s="691" t="str">
        <f>Translations!$B$124</f>
        <v>Интензитет или стойност на емисиите</v>
      </c>
      <c r="D209" s="692"/>
      <c r="E209" s="691" t="str">
        <f>Translations!$B$125</f>
        <v>Вид на целта</v>
      </c>
      <c r="F209" s="692"/>
      <c r="G209" s="410" t="str">
        <f>Translations!$B$126</f>
        <v>Постигната цел</v>
      </c>
      <c r="H209" s="73"/>
    </row>
    <row r="210" spans="1:8" s="138" customFormat="1" ht="16.899999999999999" hidden="1" customHeight="1" outlineLevel="1" x14ac:dyDescent="0.2">
      <c r="A210" s="704" t="s">
        <v>659</v>
      </c>
      <c r="B210" s="705"/>
      <c r="C210" s="695"/>
      <c r="D210" s="696"/>
      <c r="E210" s="590" t="s">
        <v>659</v>
      </c>
      <c r="F210" s="592"/>
      <c r="G210" s="419" t="s">
        <v>659</v>
      </c>
      <c r="H210" s="73"/>
    </row>
    <row r="211" spans="1:8" s="138" customFormat="1" ht="16.899999999999999" hidden="1" customHeight="1" outlineLevel="1" x14ac:dyDescent="0.2">
      <c r="A211" s="704" t="s">
        <v>659</v>
      </c>
      <c r="B211" s="705"/>
      <c r="C211" s="695"/>
      <c r="D211" s="696"/>
      <c r="E211" s="590" t="s">
        <v>659</v>
      </c>
      <c r="F211" s="592"/>
      <c r="G211" s="419" t="s">
        <v>659</v>
      </c>
      <c r="H211" s="73"/>
    </row>
    <row r="212" spans="1:8" s="138" customFormat="1" ht="16.899999999999999" hidden="1" customHeight="1" outlineLevel="1" x14ac:dyDescent="0.2">
      <c r="A212" s="704" t="s">
        <v>659</v>
      </c>
      <c r="B212" s="705"/>
      <c r="C212" s="695"/>
      <c r="D212" s="696"/>
      <c r="E212" s="590" t="s">
        <v>659</v>
      </c>
      <c r="F212" s="592"/>
      <c r="G212" s="419" t="s">
        <v>659</v>
      </c>
      <c r="H212" s="73"/>
    </row>
    <row r="213" spans="1:8" s="138" customFormat="1" ht="16.899999999999999" hidden="1" customHeight="1" outlineLevel="1" x14ac:dyDescent="0.2">
      <c r="A213" s="704" t="s">
        <v>659</v>
      </c>
      <c r="B213" s="705"/>
      <c r="C213" s="695"/>
      <c r="D213" s="696"/>
      <c r="E213" s="590" t="s">
        <v>659</v>
      </c>
      <c r="F213" s="592"/>
      <c r="G213" s="419" t="s">
        <v>659</v>
      </c>
      <c r="H213" s="73"/>
    </row>
    <row r="214" spans="1:8" s="138" customFormat="1" ht="16.899999999999999" hidden="1" customHeight="1" outlineLevel="1" x14ac:dyDescent="0.2">
      <c r="A214" s="704" t="s">
        <v>659</v>
      </c>
      <c r="B214" s="705"/>
      <c r="C214" s="695"/>
      <c r="D214" s="696"/>
      <c r="E214" s="590" t="s">
        <v>659</v>
      </c>
      <c r="F214" s="592"/>
      <c r="G214" s="419" t="s">
        <v>659</v>
      </c>
      <c r="H214" s="73"/>
    </row>
    <row r="215" spans="1:8" s="138" customFormat="1" ht="16.899999999999999" hidden="1" customHeight="1" outlineLevel="1" x14ac:dyDescent="0.2">
      <c r="A215" s="704" t="s">
        <v>659</v>
      </c>
      <c r="B215" s="705"/>
      <c r="C215" s="695"/>
      <c r="D215" s="696"/>
      <c r="E215" s="590" t="s">
        <v>659</v>
      </c>
      <c r="F215" s="592"/>
      <c r="G215" s="419" t="s">
        <v>659</v>
      </c>
      <c r="H215" s="73"/>
    </row>
    <row r="216" spans="1:8" s="138" customFormat="1" ht="16.899999999999999" hidden="1" customHeight="1" outlineLevel="1" x14ac:dyDescent="0.2">
      <c r="A216" s="704" t="s">
        <v>659</v>
      </c>
      <c r="B216" s="705"/>
      <c r="C216" s="695"/>
      <c r="D216" s="696"/>
      <c r="E216" s="590" t="s">
        <v>659</v>
      </c>
      <c r="F216" s="592"/>
      <c r="G216" s="419" t="s">
        <v>659</v>
      </c>
      <c r="H216" s="73"/>
    </row>
    <row r="217" spans="1:8" s="138" customFormat="1" ht="16.899999999999999" hidden="1" customHeight="1" outlineLevel="1" x14ac:dyDescent="0.2">
      <c r="A217" s="704" t="s">
        <v>659</v>
      </c>
      <c r="B217" s="705"/>
      <c r="C217" s="695"/>
      <c r="D217" s="696"/>
      <c r="E217" s="590" t="s">
        <v>659</v>
      </c>
      <c r="F217" s="592"/>
      <c r="G217" s="419" t="s">
        <v>659</v>
      </c>
      <c r="H217" s="73"/>
    </row>
    <row r="218" spans="1:8" s="138" customFormat="1" ht="16.899999999999999" hidden="1" customHeight="1" outlineLevel="1" x14ac:dyDescent="0.2">
      <c r="A218" s="704" t="s">
        <v>659</v>
      </c>
      <c r="B218" s="705"/>
      <c r="C218" s="695"/>
      <c r="D218" s="696"/>
      <c r="E218" s="590" t="s">
        <v>659</v>
      </c>
      <c r="F218" s="592"/>
      <c r="G218" s="419" t="s">
        <v>659</v>
      </c>
      <c r="H218" s="73"/>
    </row>
    <row r="219" spans="1:8" s="138" customFormat="1" ht="16.899999999999999" hidden="1" customHeight="1" outlineLevel="1" x14ac:dyDescent="0.2">
      <c r="A219" s="704" t="s">
        <v>659</v>
      </c>
      <c r="B219" s="705"/>
      <c r="C219" s="695"/>
      <c r="D219" s="696"/>
      <c r="E219" s="590" t="s">
        <v>659</v>
      </c>
      <c r="F219" s="592"/>
      <c r="G219" s="419" t="s">
        <v>659</v>
      </c>
      <c r="H219" s="73"/>
    </row>
    <row r="220" spans="1:8" s="138" customFormat="1" ht="34.5" hidden="1" customHeight="1" outlineLevel="1" x14ac:dyDescent="0.2">
      <c r="A220" s="703" t="str">
        <f>Translations!$B$130</f>
        <v>Постигнати етапи:</v>
      </c>
      <c r="B220" s="614"/>
      <c r="C220"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220" s="708"/>
      <c r="E220" s="708"/>
      <c r="F220" s="708"/>
      <c r="G220" s="709"/>
      <c r="H220" s="73"/>
    </row>
    <row r="221" spans="1:8" s="138" customFormat="1" ht="18.75" hidden="1" customHeight="1" outlineLevel="1" x14ac:dyDescent="0.2">
      <c r="A221" s="703"/>
      <c r="B221" s="614"/>
      <c r="C221" s="381" t="str">
        <f>Translations!$B$132</f>
        <v>Етап Реф. #</v>
      </c>
      <c r="D221" s="614" t="str">
        <f>Translations!$B$133</f>
        <v>Коментари</v>
      </c>
      <c r="E221" s="614"/>
      <c r="F221" s="614"/>
      <c r="G221" s="615"/>
      <c r="H221" s="73"/>
    </row>
    <row r="222" spans="1:8" s="138" customFormat="1" ht="15.4" hidden="1" customHeight="1" outlineLevel="1" x14ac:dyDescent="0.2">
      <c r="A222" s="703"/>
      <c r="B222" s="614"/>
      <c r="C222" s="257"/>
      <c r="D222" s="601"/>
      <c r="E222" s="601"/>
      <c r="F222" s="601"/>
      <c r="G222" s="602"/>
      <c r="H222" s="73"/>
    </row>
    <row r="223" spans="1:8" s="138" customFormat="1" ht="15.4" hidden="1" customHeight="1" outlineLevel="1" x14ac:dyDescent="0.2">
      <c r="A223" s="703"/>
      <c r="B223" s="614"/>
      <c r="C223" s="257"/>
      <c r="D223" s="601"/>
      <c r="E223" s="601"/>
      <c r="F223" s="601"/>
      <c r="G223" s="602"/>
      <c r="H223" s="73"/>
    </row>
    <row r="224" spans="1:8" s="138" customFormat="1" ht="15.4" hidden="1" customHeight="1" outlineLevel="1" x14ac:dyDescent="0.2">
      <c r="A224" s="703"/>
      <c r="B224" s="614"/>
      <c r="C224" s="257"/>
      <c r="D224" s="601"/>
      <c r="E224" s="601"/>
      <c r="F224" s="601"/>
      <c r="G224" s="602"/>
      <c r="H224" s="73"/>
    </row>
    <row r="225" spans="1:9" s="138" customFormat="1" ht="15.4" hidden="1" customHeight="1" outlineLevel="1" x14ac:dyDescent="0.2">
      <c r="A225" s="703"/>
      <c r="B225" s="614"/>
      <c r="C225" s="257"/>
      <c r="D225" s="601"/>
      <c r="E225" s="601"/>
      <c r="F225" s="601"/>
      <c r="G225" s="602"/>
      <c r="H225" s="73"/>
    </row>
    <row r="226" spans="1:9" s="138" customFormat="1" ht="15.4" hidden="1" customHeight="1" outlineLevel="1" thickBot="1" x14ac:dyDescent="0.25">
      <c r="A226" s="706"/>
      <c r="B226" s="707"/>
      <c r="C226" s="324"/>
      <c r="D226" s="603"/>
      <c r="E226" s="603"/>
      <c r="F226" s="603"/>
      <c r="G226" s="604"/>
      <c r="H226" s="73"/>
    </row>
    <row r="227" spans="1:9" s="138" customFormat="1" ht="15.4" customHeight="1" collapsed="1" x14ac:dyDescent="0.2">
      <c r="A227" s="415"/>
      <c r="B227" s="415"/>
      <c r="C227" s="415"/>
      <c r="D227" s="415"/>
      <c r="E227" s="415"/>
      <c r="F227" s="415"/>
      <c r="G227" s="415"/>
      <c r="H227" s="73"/>
    </row>
    <row r="228" spans="1:9" ht="19.5" hidden="1" customHeight="1" outlineLevel="1" thickBot="1" x14ac:dyDescent="0.25">
      <c r="A228" s="389" t="s">
        <v>1132</v>
      </c>
      <c r="B228" s="697" t="str">
        <f>IF(ISBLANK(VLOOKUP($A228,$A$26:$B$35,2))=TRUE," ",VLOOKUP($A228,$A$26:$B$35,2))</f>
        <v xml:space="preserve"> </v>
      </c>
      <c r="C228" s="698"/>
      <c r="D228" s="698"/>
      <c r="E228" s="698"/>
      <c r="F228" s="698"/>
      <c r="G228" s="699"/>
      <c r="H228" s="387"/>
    </row>
    <row r="229" spans="1:9" ht="18.75" hidden="1" customHeight="1" outlineLevel="1" x14ac:dyDescent="0.2">
      <c r="A229" s="700" t="str">
        <f>Translations!$B$121</f>
        <v>Проверени данни, свързани с целта:</v>
      </c>
      <c r="B229" s="701"/>
      <c r="C229" s="701"/>
      <c r="D229" s="701"/>
      <c r="E229" s="701"/>
      <c r="F229" s="701"/>
      <c r="G229" s="702"/>
      <c r="H229" s="73"/>
    </row>
    <row r="230" spans="1:9" s="137" customFormat="1" ht="34.5" hidden="1" customHeight="1" outlineLevel="1" x14ac:dyDescent="0.2">
      <c r="A230" s="703" t="str">
        <f>Translations!$B$122</f>
        <v>Подинсталация</v>
      </c>
      <c r="B230" s="614"/>
      <c r="C230" s="691" t="str">
        <f>Translations!$B$124</f>
        <v>Интензитет или стойност на емисиите</v>
      </c>
      <c r="D230" s="692"/>
      <c r="E230" s="691" t="str">
        <f>Translations!$B$125</f>
        <v>Вид на целта</v>
      </c>
      <c r="F230" s="692"/>
      <c r="G230" s="410" t="str">
        <f>Translations!$B$126</f>
        <v>Постигната цел</v>
      </c>
      <c r="H230" s="73" t="str">
        <f>Translations!$B$127</f>
        <v>&lt;Моля, въведете съответните данни от доклада, който подлежи на проверка, и посочете дали свързаната цел е постигната&gt;</v>
      </c>
      <c r="I230" s="138"/>
    </row>
    <row r="231" spans="1:9" s="137" customFormat="1" ht="16.899999999999999" hidden="1" customHeight="1" outlineLevel="1" x14ac:dyDescent="0.2">
      <c r="A231" s="704" t="s">
        <v>659</v>
      </c>
      <c r="B231" s="705"/>
      <c r="C231" s="695"/>
      <c r="D231" s="696"/>
      <c r="E231" s="590" t="s">
        <v>659</v>
      </c>
      <c r="F231" s="592"/>
      <c r="G231" s="419" t="s">
        <v>659</v>
      </c>
      <c r="H231" s="610" t="str">
        <f>Translations!$B$128</f>
        <v>ВАЖНА БЕЛЕЖКА: Становище "проверено като задоволително" или "проверено с коментари" МОЖЕ ДА БЪДЕ ЕДИНСТВЕНО ПРЕДОСТАВЕНО, ако всички цели и етапи за ВСИЧКИ инсталации, включени в доклада за периода на докладване, са постигнати</v>
      </c>
      <c r="I231" s="138"/>
    </row>
    <row r="232" spans="1:9" s="137" customFormat="1" ht="16.899999999999999" hidden="1" customHeight="1" outlineLevel="1" x14ac:dyDescent="0.2">
      <c r="A232" s="704" t="s">
        <v>659</v>
      </c>
      <c r="B232" s="705"/>
      <c r="C232" s="695"/>
      <c r="D232" s="696"/>
      <c r="E232" s="590" t="s">
        <v>659</v>
      </c>
      <c r="F232" s="592"/>
      <c r="G232" s="419" t="s">
        <v>659</v>
      </c>
      <c r="H232" s="610"/>
      <c r="I232" s="138"/>
    </row>
    <row r="233" spans="1:9" s="137" customFormat="1" ht="16.899999999999999" hidden="1" customHeight="1" outlineLevel="1" x14ac:dyDescent="0.2">
      <c r="A233" s="704" t="s">
        <v>659</v>
      </c>
      <c r="B233" s="705"/>
      <c r="C233" s="695"/>
      <c r="D233" s="696"/>
      <c r="E233" s="590" t="s">
        <v>659</v>
      </c>
      <c r="F233" s="592"/>
      <c r="G233" s="419" t="s">
        <v>659</v>
      </c>
      <c r="I233" s="138"/>
    </row>
    <row r="234" spans="1:9" s="137" customFormat="1" ht="16.899999999999999" hidden="1" customHeight="1" outlineLevel="1" x14ac:dyDescent="0.2">
      <c r="A234" s="704" t="s">
        <v>659</v>
      </c>
      <c r="B234" s="705"/>
      <c r="C234" s="695"/>
      <c r="D234" s="696"/>
      <c r="E234" s="590" t="s">
        <v>659</v>
      </c>
      <c r="F234" s="592"/>
      <c r="G234" s="419" t="s">
        <v>659</v>
      </c>
      <c r="H234" s="393"/>
      <c r="I234" s="138"/>
    </row>
    <row r="235" spans="1:9" s="137" customFormat="1" ht="16.899999999999999" hidden="1" customHeight="1" outlineLevel="1" x14ac:dyDescent="0.2">
      <c r="A235" s="704" t="s">
        <v>659</v>
      </c>
      <c r="B235" s="705"/>
      <c r="C235" s="695"/>
      <c r="D235" s="696"/>
      <c r="E235" s="590" t="s">
        <v>659</v>
      </c>
      <c r="F235" s="592"/>
      <c r="G235" s="419" t="s">
        <v>659</v>
      </c>
      <c r="H235" s="394" t="str">
        <f>Translations!$B$129</f>
        <v>&lt;Моля, скрийте празните редове, които не се използват&gt;</v>
      </c>
      <c r="I235" s="138"/>
    </row>
    <row r="236" spans="1:9" s="137" customFormat="1" ht="16.899999999999999" hidden="1" customHeight="1" outlineLevel="1" x14ac:dyDescent="0.2">
      <c r="A236" s="704" t="s">
        <v>659</v>
      </c>
      <c r="B236" s="705"/>
      <c r="C236" s="695"/>
      <c r="D236" s="696"/>
      <c r="E236" s="590" t="s">
        <v>659</v>
      </c>
      <c r="F236" s="592"/>
      <c r="G236" s="419" t="s">
        <v>659</v>
      </c>
      <c r="H236" s="393"/>
      <c r="I236" s="138"/>
    </row>
    <row r="237" spans="1:9" s="137" customFormat="1" ht="16.899999999999999" hidden="1" customHeight="1" outlineLevel="1" x14ac:dyDescent="0.2">
      <c r="A237" s="704" t="s">
        <v>659</v>
      </c>
      <c r="B237" s="705"/>
      <c r="C237" s="695"/>
      <c r="D237" s="696"/>
      <c r="E237" s="590" t="s">
        <v>659</v>
      </c>
      <c r="F237" s="592"/>
      <c r="G237" s="419" t="s">
        <v>659</v>
      </c>
      <c r="H237" s="393"/>
      <c r="I237" s="138"/>
    </row>
    <row r="238" spans="1:9" s="137" customFormat="1" ht="16.899999999999999" hidden="1" customHeight="1" outlineLevel="1" x14ac:dyDescent="0.2">
      <c r="A238" s="704" t="s">
        <v>659</v>
      </c>
      <c r="B238" s="705"/>
      <c r="C238" s="695"/>
      <c r="D238" s="696"/>
      <c r="E238" s="590" t="s">
        <v>659</v>
      </c>
      <c r="F238" s="592"/>
      <c r="G238" s="419" t="s">
        <v>659</v>
      </c>
      <c r="H238" s="393"/>
      <c r="I238" s="138"/>
    </row>
    <row r="239" spans="1:9" s="137" customFormat="1" ht="16.899999999999999" hidden="1" customHeight="1" outlineLevel="1" x14ac:dyDescent="0.2">
      <c r="A239" s="704" t="s">
        <v>659</v>
      </c>
      <c r="B239" s="705"/>
      <c r="C239" s="695"/>
      <c r="D239" s="696"/>
      <c r="E239" s="590" t="s">
        <v>659</v>
      </c>
      <c r="F239" s="592"/>
      <c r="G239" s="419" t="s">
        <v>659</v>
      </c>
      <c r="H239" s="393"/>
      <c r="I239" s="138"/>
    </row>
    <row r="240" spans="1:9" s="137" customFormat="1" ht="16.899999999999999" hidden="1" customHeight="1" outlineLevel="1" x14ac:dyDescent="0.2">
      <c r="A240" s="704" t="s">
        <v>659</v>
      </c>
      <c r="B240" s="705"/>
      <c r="C240" s="695"/>
      <c r="D240" s="696"/>
      <c r="E240" s="590" t="s">
        <v>659</v>
      </c>
      <c r="F240" s="592"/>
      <c r="G240" s="419" t="s">
        <v>659</v>
      </c>
      <c r="H240" s="393"/>
      <c r="I240" s="138"/>
    </row>
    <row r="241" spans="1:8" ht="34.5" hidden="1" customHeight="1" outlineLevel="1" x14ac:dyDescent="0.2">
      <c r="A241" s="703" t="str">
        <f>Translations!$B$130</f>
        <v>Постигнати етапи:</v>
      </c>
      <c r="B241" s="614"/>
      <c r="C241" s="708" t="str">
        <f>Translations!$B$131</f>
        <v>Междинните цели за текущия отчетен период, определени в плана за неутралност по отношение на климата, са постигнати с изключение на следното:</v>
      </c>
      <c r="D241" s="708"/>
      <c r="E241" s="708"/>
      <c r="F241" s="708"/>
      <c r="G241" s="709"/>
      <c r="H241" s="73"/>
    </row>
    <row r="242" spans="1:8" ht="18.75" hidden="1" customHeight="1" outlineLevel="1" x14ac:dyDescent="0.2">
      <c r="A242" s="703"/>
      <c r="B242" s="614"/>
      <c r="C242" s="381" t="str">
        <f>Translations!$B$132</f>
        <v>Етап Реф. #</v>
      </c>
      <c r="D242" s="614" t="str">
        <f>Translations!$B$133</f>
        <v>Коментари</v>
      </c>
      <c r="E242" s="614"/>
      <c r="F242" s="614"/>
      <c r="G242" s="615"/>
      <c r="H242" s="73"/>
    </row>
    <row r="243" spans="1:8" ht="15.4" hidden="1" customHeight="1" outlineLevel="1" x14ac:dyDescent="0.2">
      <c r="A243" s="703"/>
      <c r="B243" s="614"/>
      <c r="C243" s="257"/>
      <c r="D243" s="601"/>
      <c r="E243" s="601"/>
      <c r="F243" s="601"/>
      <c r="G243" s="602"/>
      <c r="H243" s="620" t="str">
        <f>Translations!$B$134</f>
        <v>&lt; Въведете референтния номер за всеки етап, който НЕ е постигнат, и добавете кратък коментар за причината, поради която етапът не е изпълнен&gt;</v>
      </c>
    </row>
    <row r="244" spans="1:8" ht="15.4" hidden="1" customHeight="1" outlineLevel="1" x14ac:dyDescent="0.2">
      <c r="A244" s="703"/>
      <c r="B244" s="614"/>
      <c r="C244" s="257"/>
      <c r="D244" s="601"/>
      <c r="E244" s="601"/>
      <c r="F244" s="601"/>
      <c r="G244" s="602"/>
      <c r="H244" s="620"/>
    </row>
    <row r="245" spans="1:8" ht="15.4" hidden="1" customHeight="1" outlineLevel="1" x14ac:dyDescent="0.2">
      <c r="A245" s="703"/>
      <c r="B245" s="614"/>
      <c r="C245" s="257"/>
      <c r="D245" s="601"/>
      <c r="E245" s="601"/>
      <c r="F245" s="601"/>
      <c r="G245" s="602"/>
      <c r="H245" s="73"/>
    </row>
    <row r="246" spans="1:8" ht="15.4" hidden="1" customHeight="1" outlineLevel="1" x14ac:dyDescent="0.2">
      <c r="A246" s="703"/>
      <c r="B246" s="614"/>
      <c r="C246" s="257"/>
      <c r="D246" s="601"/>
      <c r="E246" s="601"/>
      <c r="F246" s="601"/>
      <c r="G246" s="602"/>
      <c r="H246" s="73"/>
    </row>
    <row r="247" spans="1:8" s="138" customFormat="1" ht="15.4" hidden="1" customHeight="1" outlineLevel="1" thickBot="1" x14ac:dyDescent="0.25">
      <c r="A247" s="706"/>
      <c r="B247" s="707"/>
      <c r="C247" s="324"/>
      <c r="D247" s="603"/>
      <c r="E247" s="603"/>
      <c r="F247" s="603"/>
      <c r="G247" s="604"/>
      <c r="H247" s="73"/>
    </row>
    <row r="248" spans="1:8" s="138" customFormat="1" ht="11.65" customHeight="1" collapsed="1" thickBot="1" x14ac:dyDescent="0.25">
      <c r="A248" s="382"/>
      <c r="B248" s="382"/>
      <c r="C248" s="382"/>
      <c r="D248" s="382"/>
      <c r="E248" s="382"/>
      <c r="F248" s="382"/>
      <c r="G248" s="382"/>
      <c r="H248" s="73"/>
    </row>
    <row r="249" spans="1:8" s="138" customFormat="1" ht="37.9" customHeight="1" x14ac:dyDescent="0.2">
      <c r="A249" s="727" t="str">
        <f>Translations!$B$135</f>
        <v>Настъпили ли са промени през отчетния период, които засягат ключовите етапи и целите?</v>
      </c>
      <c r="B249" s="728"/>
      <c r="C249" s="758" t="s">
        <v>659</v>
      </c>
      <c r="D249" s="759"/>
      <c r="E249" s="759"/>
      <c r="F249" s="759"/>
      <c r="G249" s="760"/>
      <c r="H249" s="73" t="str">
        <f>Translations!$B$136</f>
        <v xml:space="preserve">&lt;Да/Не. (Ако отговорът е „Да“, моля, отговорете по подходящ начин на въпроса по-долу в съответствие с правилата и представете кратки подробности в приложение 3 за всичко, което не е било докладвано на КО преди приключването на проверката).&gt;
</v>
      </c>
    </row>
    <row r="250" spans="1:8" s="138" customFormat="1" ht="61.5" customHeight="1" thickBot="1" x14ac:dyDescent="0.25">
      <c r="A250" s="731" t="str">
        <f>Translations!$B$137</f>
        <v>Актуализиран ли е планът за неутралност по отношение на климата по отношение на ключовите етапи и целите през отчетния период? (член 22г от ПБР)?</v>
      </c>
      <c r="B250" s="732"/>
      <c r="C250" s="764" t="s">
        <v>659</v>
      </c>
      <c r="D250" s="765"/>
      <c r="E250" s="765"/>
      <c r="F250" s="765"/>
      <c r="G250" s="766"/>
      <c r="H250" s="73" t="str">
        <f>Translations!$B$138</f>
        <v xml:space="preserve">&lt;Да/Не. (Ако отговорът е „Да“, моля, отговорете по подходящ начин на въпроса по-долу в съответствие с правилата и представете кратки подробности в приложение 3 за всичко, което не е било докладвано на КО преди приключването на проверката). Насоки на GD11 относно плановете за неутралност по отношение на климата като условие за безплатно разпределяне на квоти предоставят повече информация&gt;
</v>
      </c>
    </row>
    <row r="251" spans="1:8" s="138" customFormat="1" ht="9" customHeight="1" thickBot="1" x14ac:dyDescent="0.25">
      <c r="B251" s="55"/>
      <c r="C251" s="388"/>
      <c r="D251" s="388"/>
      <c r="E251" s="388"/>
      <c r="F251" s="388"/>
      <c r="G251" s="388"/>
      <c r="H251" s="387"/>
    </row>
    <row r="252" spans="1:8" s="138" customFormat="1" ht="19.899999999999999" customHeight="1" thickBot="1" x14ac:dyDescent="0.25">
      <c r="A252" s="585" t="str">
        <f>Translations!$B$139</f>
        <v>ПОДРОБНИ ДАННИ ЗА ПОСЕЩЕНИЕТО НА МЯСТО ЗА ПРОВЕРКА</v>
      </c>
      <c r="B252" s="586"/>
      <c r="C252" s="586"/>
      <c r="D252" s="586"/>
      <c r="E252" s="586"/>
      <c r="F252" s="586"/>
      <c r="G252" s="587"/>
      <c r="H252" s="387"/>
    </row>
    <row r="253" spans="1:8" s="138" customFormat="1" ht="41.65" customHeight="1" x14ac:dyDescent="0.2">
      <c r="A253" s="762" t="str">
        <f>Translations!$B$251</f>
        <v>Оператор/ВСИЧКИ обекти на инсталации, посетени физически по време на проверката на доклада за неутралност по отношение на климата:</v>
      </c>
      <c r="B253" s="763"/>
      <c r="C253" s="758" t="s">
        <v>659</v>
      </c>
      <c r="D253" s="759"/>
      <c r="E253" s="759"/>
      <c r="F253" s="759"/>
      <c r="G253" s="760"/>
      <c r="H253" s="73" t="str">
        <f>Translations!$B$141</f>
        <v>&lt;Да/Не&gt;</v>
      </c>
    </row>
    <row r="254" spans="1:8" s="138" customFormat="1" ht="75.400000000000006" customHeight="1" x14ac:dyDescent="0.2">
      <c r="A254" s="675" t="str">
        <f>Translations!$B$142</f>
        <v>Член 34A от AVR2 - обосновка за извършване на виртуално посещение на място поради непреодолима сила и информация за начина на провеждане на „посещението“ и намаляване на риска при проверката:</v>
      </c>
      <c r="B254" s="761"/>
      <c r="C254" s="626"/>
      <c r="D254" s="626"/>
      <c r="E254" s="626"/>
      <c r="F254" s="626"/>
      <c r="G254" s="627"/>
      <c r="H254" s="397" t="str">
        <f>Translations!$B$143</f>
        <v xml:space="preserve">&lt; ако се извършва виртуално посещение на място, моля, посочете накратко причините, поради които е извършено виртуално посещение на място, като посочите форсмажорните обстоятелства и потвърдите, че е извършена подходяща оценка на риска;
моля, представете също така информация за дейностите, извършени при извършването на виртуалното посещение на място; и предприетите мерки за намаляване на риска при проверката до приемливо ниво. Вж. точка 4 от KGN II.5&gt;
</v>
      </c>
    </row>
    <row r="255" spans="1:8" s="138" customFormat="1" ht="42" customHeight="1" x14ac:dyDescent="0.2">
      <c r="A255" s="635" t="str">
        <f>Translations!$B$144</f>
        <v>Дата на одобрение за виртуално посещение на място от КО:</v>
      </c>
      <c r="B255" s="756"/>
      <c r="C255" s="626"/>
      <c r="D255" s="626"/>
      <c r="E255" s="626"/>
      <c r="F255" s="626"/>
      <c r="G255" s="627"/>
      <c r="H255" s="73" t="str">
        <f>Translations!$B$145</f>
        <v>&lt;ако се извършва виртуално посещение на място съгласно член 34а, моля, въведете датата на официалното одобрение от КО посещението на място да се извърши виртуално поради непреодолима сила, освен ако КО е разрешил виртуалното посещение на място, без да е необходимо индивидуално одобрение съгласно член 34а, параграф 4 от AVR&gt;</v>
      </c>
    </row>
    <row r="256" spans="1:8" s="138" customFormat="1" ht="22.5" customHeight="1" x14ac:dyDescent="0.2">
      <c r="A256" s="635" t="str">
        <f>Translations!$B$146</f>
        <v>Дата(и) на посещението(ята) [член 21, параграф 1 от AVR]:</v>
      </c>
      <c r="B256" s="756"/>
      <c r="C256" s="626"/>
      <c r="D256" s="626"/>
      <c r="E256" s="626"/>
      <c r="F256" s="626"/>
      <c r="G256" s="627"/>
      <c r="H256" s="73" t="str">
        <f>Translations!$B$147</f>
        <v>&lt;Ако са извършени посещения, въведете дата(и) на посещението(ята)&gt;</v>
      </c>
    </row>
    <row r="257" spans="1:9" s="138" customFormat="1" ht="24.75" customHeight="1" x14ac:dyDescent="0.2">
      <c r="A257" s="635" t="str">
        <f>Translations!$B$148</f>
        <v>Брой дни на място:</v>
      </c>
      <c r="B257" s="756"/>
      <c r="C257" s="626"/>
      <c r="D257" s="626"/>
      <c r="E257" s="626"/>
      <c r="F257" s="626"/>
      <c r="G257" s="627"/>
      <c r="H257" s="73" t="str">
        <f>Translations!$B$149</f>
        <v>&lt;Моля, посочете броя на дните на място, свързани с всяко посещение&gt;</v>
      </c>
    </row>
    <row r="258" spans="1:9" s="138" customFormat="1" ht="45" customHeight="1" thickBot="1" x14ac:dyDescent="0.25">
      <c r="A258" s="676" t="str">
        <f>Translations!$B$150</f>
        <v>Наименование на (водещия) одитор(и)/техническите експерти по СТЕ на ЕС, които извършват посещение(ия) на място:</v>
      </c>
      <c r="B258" s="757"/>
      <c r="C258" s="624"/>
      <c r="D258" s="624"/>
      <c r="E258" s="624"/>
      <c r="F258" s="624"/>
      <c r="G258" s="625"/>
      <c r="H258" s="73" t="str">
        <f>Translations!$B$151</f>
        <v>&lt;Списък на имената на водещия одитор по СТЕ на ЕС, одитора по СТЕ на ЕС и техническия експерт, участващи във всички посещения на място&gt;</v>
      </c>
    </row>
    <row r="259" spans="1:9" s="138" customFormat="1" ht="9" customHeight="1" thickBot="1" x14ac:dyDescent="0.25">
      <c r="B259" s="55"/>
      <c r="C259" s="388"/>
      <c r="D259" s="388"/>
      <c r="E259" s="388"/>
      <c r="F259" s="388"/>
      <c r="G259" s="388"/>
      <c r="H259" s="387"/>
    </row>
    <row r="260" spans="1:9" s="138" customFormat="1" ht="18.75" customHeight="1" thickBot="1" x14ac:dyDescent="0.25">
      <c r="A260" s="751" t="str">
        <f>Translations!$B$152</f>
        <v>СЪОТВЕТСТВИЕ С ПРАВИЛАТА НА СТЕ НА ЕС</v>
      </c>
      <c r="B260" s="752"/>
      <c r="C260" s="752"/>
      <c r="D260" s="752"/>
      <c r="E260" s="752"/>
      <c r="F260" s="752"/>
      <c r="G260" s="753"/>
      <c r="H260" s="620" t="str">
        <f>Translations!$B$153</f>
        <v>&lt;Тук се изискват само кратки отговори (или препратка към конкретна точка от приложение 1). Ако са необходими повече подробности за липса на отговор; в съответния раздел на приложение 1 следва да се добавят подробности относно констатациите за некоригирани несъответствия или несъответствия&gt;</v>
      </c>
    </row>
    <row r="261" spans="1:9" ht="47.65" customHeight="1" x14ac:dyDescent="0.2">
      <c r="A261" s="618" t="str">
        <f>Translations!$B$154</f>
        <v>План за неутралност по отношение на климата в съответствие с ПБР и Регламент 2023/2441 ?</v>
      </c>
      <c r="B261" s="712"/>
      <c r="C261" s="631"/>
      <c r="D261" s="631"/>
      <c r="E261" s="631"/>
      <c r="F261" s="631"/>
      <c r="G261" s="632"/>
      <c r="H261" s="620"/>
    </row>
    <row r="262" spans="1:9" s="52" customFormat="1" ht="58.15" customHeight="1" thickBot="1" x14ac:dyDescent="0.25">
      <c r="A262" s="616" t="str">
        <f>Translations!$B$155</f>
        <v>Имало ли е промени в плана за неутралност по отношение на климата или в доклада за неутралност по отношение на климата, които засягат ключовите етапи и целите?</v>
      </c>
      <c r="B262" s="711"/>
      <c r="C262" s="754"/>
      <c r="D262" s="754"/>
      <c r="E262" s="754"/>
      <c r="F262" s="754"/>
      <c r="G262" s="755"/>
      <c r="H262" s="73" t="str">
        <f>Translations!$B$156</f>
        <v>&lt;Ако все още не е докладвано на КО, в приложение 3 представете кратко резюме на всички установени промени (това може да е в допълнение към някои промени, които са били докладвани)&gt;</v>
      </c>
      <c r="I262" s="138"/>
    </row>
    <row r="263" spans="1:9" ht="18.399999999999999" customHeight="1" thickBot="1" x14ac:dyDescent="0.25">
      <c r="A263" s="733" t="str">
        <f>Translations!$B$157</f>
        <v>Регламентът на ЕС относно A&amp;V е спазен:</v>
      </c>
      <c r="B263" s="734"/>
      <c r="C263" s="734"/>
      <c r="D263" s="734"/>
      <c r="E263" s="734"/>
      <c r="F263" s="734"/>
      <c r="G263" s="735"/>
      <c r="H263" s="73" t="str">
        <f>Translations!$B$158</f>
        <v>&lt;Това е AVR, както е определено в точка 3 от лист "Насоки и условия"&gt;</v>
      </c>
    </row>
    <row r="264" spans="1:9" ht="62.65" customHeight="1" x14ac:dyDescent="0.2">
      <c r="A264" s="618" t="str">
        <f>Translations!$B$159</f>
        <v>Член 22г: изменения на плана за неутралност по отношение на климата, за които КО е уведомен?</v>
      </c>
      <c r="B264" s="712"/>
      <c r="C264" s="631"/>
      <c r="D264" s="631"/>
      <c r="E264" s="631"/>
      <c r="F264" s="631"/>
      <c r="G264" s="632"/>
      <c r="H264" s="73" t="str">
        <f>Translations!$B$252</f>
        <v xml:space="preserve">&lt;Посочете дали това се отнася за отделни поименни инсталации или за всички тях. Когато бъдат открити несъответствия, те трябва да бъдат докладвани в приложение 1.
Неуведомяването за промяна в ключовите етапи и целите в съответствие с член 22г от ПБР е несъответствие, което следва да бъде докладвано в приложение 1 към настоящата VOS.  Информация за промените, които е трябвало да бъдат докладвани, следва да бъде предоставена в приложение 3, както е посочено на ред 64 по-горе&gt;
</v>
      </c>
    </row>
    <row r="265" spans="1:9" ht="52.15" customHeight="1" x14ac:dyDescent="0.2">
      <c r="A265" s="710" t="str">
        <f>Translations!$B$161</f>
        <v xml:space="preserve">Член 16, параграф 2, буква ва): Съответстват ли границите на инсталацията, посочени в РМД (MRR), и подинсталацията(ите), посочена(и) в ПБР?
</v>
      </c>
      <c r="B265" s="568"/>
      <c r="C265" s="626"/>
      <c r="D265" s="626"/>
      <c r="E265" s="626"/>
      <c r="F265" s="626"/>
      <c r="G265" s="627"/>
      <c r="H265" s="73"/>
    </row>
    <row r="266" spans="1:9" ht="72" customHeight="1" x14ac:dyDescent="0.2">
      <c r="A266" s="710" t="str">
        <f>Translations!$B$162</f>
        <v>Член 16, параграф 2, буква еб): Историческите емисии, емисионните нива и равнищата на дейност съответстват ли на данните, включени в докладите с базови данни и докладите за равнището на дейност?</v>
      </c>
      <c r="B266" s="568"/>
      <c r="C266" s="626"/>
      <c r="D266" s="626"/>
      <c r="E266" s="626"/>
      <c r="F266" s="626"/>
      <c r="G266" s="627"/>
      <c r="H266" s="73"/>
    </row>
    <row r="267" spans="1:9" ht="30" customHeight="1" x14ac:dyDescent="0.2">
      <c r="A267" s="710" t="str">
        <f>Translations!$B$163</f>
        <v>Член 7, параграф 4 и член 17в: Правилно ли е приложен планът за неутралност по отношение на климата?</v>
      </c>
      <c r="B267" s="568"/>
      <c r="C267" s="626"/>
      <c r="D267" s="626"/>
      <c r="E267" s="626"/>
      <c r="F267" s="626"/>
      <c r="G267" s="627"/>
      <c r="H267" s="73"/>
    </row>
    <row r="268" spans="1:9" ht="66" customHeight="1" x14ac:dyDescent="0.2">
      <c r="A268" s="718" t="str">
        <f>Translations!$B$164</f>
        <v>Член 17в, буква а): Мерките, свързани с ключовите етапи и целите, са изпълнени и изпълнението на тези мерки е завършено?</v>
      </c>
      <c r="B268" s="719"/>
      <c r="C268" s="626"/>
      <c r="D268" s="626"/>
      <c r="E268" s="626"/>
      <c r="F268" s="626"/>
      <c r="G268" s="627"/>
      <c r="H268" s="73"/>
    </row>
    <row r="269" spans="1:9" ht="60.4" customHeight="1" x14ac:dyDescent="0.2">
      <c r="A269" s="718" t="str">
        <f>Translations!$B$165</f>
        <v>Член 17в, буква в): Доказателствата за постигането на ключовите етапи и целите са в съответствие с плана за неутралност по отношение на климата?</v>
      </c>
      <c r="B269" s="719"/>
      <c r="C269" s="626"/>
      <c r="D269" s="626"/>
      <c r="E269" s="626"/>
      <c r="F269" s="626"/>
      <c r="G269" s="627"/>
      <c r="H269" s="73"/>
    </row>
    <row r="270" spans="1:9" ht="70.900000000000006" customHeight="1" x14ac:dyDescent="0.2">
      <c r="A270" s="718" t="str">
        <f>Translations!$B$166</f>
        <v>Член 17в, буква г): Използват ли се подходящи данни, за да се докаже дали са постигнати ключовите етапи и целите, определени в плана за неутралност по отношение на климата?</v>
      </c>
      <c r="B270" s="719"/>
      <c r="C270" s="626"/>
      <c r="D270" s="626"/>
      <c r="E270" s="626"/>
      <c r="F270" s="626"/>
      <c r="G270" s="627"/>
      <c r="H270" s="73"/>
    </row>
    <row r="271" spans="1:9" ht="69.75" customHeight="1" x14ac:dyDescent="0.2">
      <c r="A271" s="710" t="str">
        <f>Translations!$B$167</f>
        <v>Член 17в, буква д): Правилно ли е изчислението на данните, използвани за доказване дали са постигнати ключовите етапи и целите, определени в плана за неутралност по отношение на климата?</v>
      </c>
      <c r="B271" s="568"/>
      <c r="C271" s="626"/>
      <c r="D271" s="626"/>
      <c r="E271" s="626"/>
      <c r="F271" s="626"/>
      <c r="G271" s="627"/>
      <c r="H271" s="73"/>
    </row>
    <row r="272" spans="1:9" ht="94.5" customHeight="1" x14ac:dyDescent="0.2">
      <c r="A272" s="710" t="str">
        <f>Translations!$B$168</f>
        <v>Член 17в, буква д): Данните, използвани за доказване, че ключовите етапи и целите са постигнати, съответстват ли на други съответни данни в проверения доклад за емисиите, доклада с базови данни и годишния доклад за равнището на дейност?</v>
      </c>
      <c r="B272" s="568"/>
      <c r="C272" s="626"/>
      <c r="D272" s="626"/>
      <c r="E272" s="626"/>
      <c r="F272" s="626"/>
      <c r="G272" s="627"/>
      <c r="H272" s="73"/>
    </row>
    <row r="273" spans="1:8" ht="71.650000000000006" customHeight="1" x14ac:dyDescent="0.2">
      <c r="A273" s="710" t="str">
        <f>Translations!$B$169</f>
        <v>Член 17в, буква е): Постигнатите цели показват намаление в съответствие с очакваното намаление на емисиите на парникови газове, описано в плана за неутралност по отношение на климата?</v>
      </c>
      <c r="B273" s="568"/>
      <c r="C273" s="626"/>
      <c r="D273" s="626"/>
      <c r="E273" s="626"/>
      <c r="F273" s="626"/>
      <c r="G273" s="627"/>
      <c r="H273" s="73"/>
    </row>
    <row r="274" spans="1:8" ht="28.9" customHeight="1" x14ac:dyDescent="0.2">
      <c r="A274" s="710" t="str">
        <f>Translations!$B$170</f>
        <v>Коригирани ли са несъответствията от предходния период?</v>
      </c>
      <c r="B274" s="568"/>
      <c r="C274" s="626"/>
      <c r="D274" s="626"/>
      <c r="E274" s="626"/>
      <c r="F274" s="626"/>
      <c r="G274" s="627"/>
      <c r="H274" s="620" t="str">
        <f>Translations!$B$171</f>
        <v>&lt; ако предишни несъответствия не са коригирани и те все още са от значение за постигането на ключовите етапи и целите за съответния отчетен период, моля, посочете, че има такива несъответствия от предходния период, и представете повече подробности в приложение 1&gt;</v>
      </c>
    </row>
    <row r="275" spans="1:8" ht="18" customHeight="1" x14ac:dyDescent="0.2">
      <c r="A275" s="710"/>
      <c r="B275" s="568"/>
      <c r="C275" s="633" t="str">
        <f>Translations!$B$172</f>
        <v>Ако отговорът е „не“, проверяващият орган оценил ли е риска от неточност/несъответствие?</v>
      </c>
      <c r="D275" s="633"/>
      <c r="E275" s="633"/>
      <c r="F275" s="633"/>
      <c r="G275" s="634"/>
      <c r="H275" s="620"/>
    </row>
    <row r="276" spans="1:8" s="138" customFormat="1" ht="31.15" customHeight="1" x14ac:dyDescent="0.2">
      <c r="A276" s="710"/>
      <c r="B276" s="568"/>
      <c r="C276" s="626"/>
      <c r="D276" s="626"/>
      <c r="E276" s="626"/>
      <c r="F276" s="626"/>
      <c r="G276" s="627"/>
      <c r="H276" s="73" t="str">
        <f>Translations!$B$173</f>
        <v>&lt;Ако отговорът е „не“, констатацията в приложение 1 следва да дава индикация за вероятността неприлагането на подобрението да доведе до неточност или несъответствие в бъдеще&gt;</v>
      </c>
    </row>
    <row r="277" spans="1:8" s="138" customFormat="1" ht="19.899999999999999" customHeight="1" x14ac:dyDescent="0.2">
      <c r="A277" s="710" t="str">
        <f>Translations!$B$174</f>
        <v>Правилно ли са приложени подобренията от предходния период?</v>
      </c>
      <c r="B277" s="568"/>
      <c r="C277" s="626"/>
      <c r="D277" s="626"/>
      <c r="E277" s="626"/>
      <c r="F277" s="626"/>
      <c r="G277" s="627"/>
      <c r="H277" s="73"/>
    </row>
    <row r="278" spans="1:8" s="138" customFormat="1" ht="19.149999999999999" customHeight="1" x14ac:dyDescent="0.2">
      <c r="A278" s="710"/>
      <c r="B278" s="568"/>
      <c r="C278" s="633" t="str">
        <f>Translations!$B$172</f>
        <v>Ако отговорът е „не“, проверяващият орган оценил ли е риска от неточност/несъответствие?</v>
      </c>
      <c r="D278" s="633"/>
      <c r="E278" s="633"/>
      <c r="F278" s="633"/>
      <c r="G278" s="634"/>
      <c r="H278" s="73"/>
    </row>
    <row r="279" spans="1:8" s="138" customFormat="1" ht="38.25" customHeight="1" x14ac:dyDescent="0.2">
      <c r="A279" s="710"/>
      <c r="B279" s="568"/>
      <c r="C279" s="626"/>
      <c r="D279" s="626"/>
      <c r="E279" s="626"/>
      <c r="F279" s="626"/>
      <c r="G279" s="627"/>
      <c r="H279" s="73" t="str">
        <f>Translations!$B$173</f>
        <v>&lt;Ако отговорът е „не“, констатацията в приложение 1 следва да дава индикация за вероятността неприлагането на подобрението да доведе до неточност или несъответствие в бъдеще&gt;</v>
      </c>
    </row>
    <row r="280" spans="1:8" s="138" customFormat="1" ht="16.149999999999999" customHeight="1" x14ac:dyDescent="0.2">
      <c r="A280" s="710" t="str">
        <f>Translations!$B$175</f>
        <v>Член 14, буква а) и член 16, параграф 2: Данни и поток от данни, проверени подробно и обратно към източника?</v>
      </c>
      <c r="B280" s="568"/>
      <c r="C280" s="626"/>
      <c r="D280" s="626"/>
      <c r="E280" s="626"/>
      <c r="F280" s="626"/>
      <c r="G280" s="627"/>
      <c r="H280" s="73" t="str">
        <f>Translations!$B$176</f>
        <v>&lt; Проверката на данните е напълно завършена, както се изисква? &gt;</v>
      </c>
    </row>
    <row r="281" spans="1:8" s="138" customFormat="1" ht="17.649999999999999" customHeight="1" x14ac:dyDescent="0.2">
      <c r="A281" s="710"/>
      <c r="B281" s="568"/>
      <c r="C281" s="633" t="str">
        <f>Translations!$B$177</f>
        <v>Ако отговорът е „не“, моля, представете обосновка по-долу:</v>
      </c>
      <c r="D281" s="633"/>
      <c r="E281" s="633"/>
      <c r="F281" s="633"/>
      <c r="G281" s="634"/>
      <c r="H281" s="73"/>
    </row>
    <row r="282" spans="1:8" s="138" customFormat="1" ht="15.75" customHeight="1" x14ac:dyDescent="0.2">
      <c r="A282" s="710"/>
      <c r="B282" s="568"/>
      <c r="C282" s="626"/>
      <c r="D282" s="626"/>
      <c r="E282" s="626"/>
      <c r="F282" s="626"/>
      <c r="G282" s="627"/>
      <c r="H282" s="73"/>
    </row>
    <row r="283" spans="1:8" s="138" customFormat="1" ht="59.65" customHeight="1" x14ac:dyDescent="0.2">
      <c r="A283" s="710" t="str">
        <f>Translations!$B$178</f>
        <v>Член 14, буква б): Контролните дейности са документирани, прилагани, поддържани и ефективни за намаляване на присъщите рискове?</v>
      </c>
      <c r="B283" s="568"/>
      <c r="C283" s="626"/>
      <c r="D283" s="626"/>
      <c r="E283" s="626"/>
      <c r="F283" s="626"/>
      <c r="G283" s="627"/>
      <c r="H283" s="73"/>
    </row>
    <row r="284" spans="1:8" s="138" customFormat="1" ht="59.65" customHeight="1" x14ac:dyDescent="0.2">
      <c r="A284" s="710" t="str">
        <f>Translations!$B$179</f>
        <v>Съответните процедури са документирани, прилагани, поддържани и ефективни за намаляване на присъщите рискове и контролните рискове?</v>
      </c>
      <c r="B284" s="568"/>
      <c r="C284" s="626"/>
      <c r="D284" s="626"/>
      <c r="E284" s="626"/>
      <c r="F284" s="626"/>
      <c r="G284" s="627"/>
      <c r="H284" s="397" t="str">
        <f>Translations!$B$180</f>
        <v>&lt; Проверяващият орган следва да провери дали процедурите, които операторите са приложили за мониторинг и докладване на целите и етапните цели за неутралност по отношение на климата, са установени, изпълнени, поддържани и документирани и дали тези процедури са подходящи за намаляване на присъщите и контролните рискове&gt;</v>
      </c>
    </row>
    <row r="285" spans="1:8" s="138" customFormat="1" ht="13.5" customHeight="1" x14ac:dyDescent="0.2">
      <c r="A285" s="718" t="str">
        <f>Translations!$B$181</f>
        <v>Член 18, параграф 4: Има ли пропуски в данните?</v>
      </c>
      <c r="B285" s="719"/>
      <c r="C285" s="626"/>
      <c r="D285" s="626"/>
      <c r="E285" s="626"/>
      <c r="F285" s="626"/>
      <c r="G285" s="627"/>
      <c r="H285" s="399"/>
    </row>
    <row r="286" spans="1:8" s="138" customFormat="1" ht="13.5" customHeight="1" x14ac:dyDescent="0.2">
      <c r="A286" s="718"/>
      <c r="B286" s="719"/>
      <c r="C286" s="633" t="str">
        <f>Translations!$B$182</f>
        <v>Ако отговорът е „да“, моля, обяснете накратко по-долу и попълнете приложение 1Б:</v>
      </c>
      <c r="D286" s="633"/>
      <c r="E286" s="633"/>
      <c r="F286" s="633"/>
      <c r="G286" s="634"/>
      <c r="H286" s="397"/>
    </row>
    <row r="287" spans="1:8" s="138" customFormat="1" ht="28.5" customHeight="1" x14ac:dyDescent="0.2">
      <c r="A287" s="718"/>
      <c r="B287" s="719"/>
      <c r="C287" s="601"/>
      <c r="D287" s="601"/>
      <c r="E287" s="601"/>
      <c r="F287" s="601"/>
      <c r="G287" s="602"/>
      <c r="H287" s="397"/>
    </row>
    <row r="288" spans="1:8" s="138" customFormat="1" ht="48.75" customHeight="1" thickBot="1" x14ac:dyDescent="0.25">
      <c r="A288" s="616" t="str">
        <f>Translations!$B$183</f>
        <v>Член 18, параграф 4: Проверка на методите, прилагани за липсващи данни:</v>
      </c>
      <c r="B288" s="711"/>
      <c r="C288" s="749"/>
      <c r="D288" s="749"/>
      <c r="E288" s="749"/>
      <c r="F288" s="749"/>
      <c r="G288" s="750"/>
      <c r="H288" s="73" t="str">
        <f>Translations!$B$184</f>
        <v>&lt;Причините, поради които докладът с данни не е пълен, следва да бъдат посочени в констатацията в приложение 1; в него следва също така да се посочи дали е използвана алтернативна методика за запълване на пропуските в данните&gt;</v>
      </c>
    </row>
    <row r="289" spans="1:8" s="138" customFormat="1" ht="16.899999999999999" customHeight="1" thickBot="1" x14ac:dyDescent="0.25">
      <c r="A289" s="751" t="str">
        <f>Translations!$B$185</f>
        <v>GD 11 Указания за плановете за климатична неутралност като условие за безплатно разпределение</v>
      </c>
      <c r="B289" s="752"/>
      <c r="C289" s="752"/>
      <c r="D289" s="752"/>
      <c r="E289" s="752"/>
      <c r="F289" s="752"/>
      <c r="G289" s="753"/>
      <c r="H289" s="73"/>
    </row>
    <row r="290" spans="1:8" s="138" customFormat="1" ht="16.899999999999999" customHeight="1" x14ac:dyDescent="0.2">
      <c r="A290" s="618" t="str">
        <f>Translations!$B$186</f>
        <v>Изпълнени ли са насоките на ЕК относно плановете за неутралност по отношение на климата и ПБР?</v>
      </c>
      <c r="B290" s="712"/>
      <c r="C290" s="743"/>
      <c r="D290" s="744"/>
      <c r="E290" s="744"/>
      <c r="F290" s="744"/>
      <c r="G290" s="745"/>
      <c r="H290" s="677" t="str">
        <f>Translations!$B$187</f>
        <v>&lt;Отговорът тук следва да бъде „Да“ или „Не“, тъй като насоките на ЕК винаги са приложими за проверяващите органи и операторите&gt;</v>
      </c>
    </row>
    <row r="291" spans="1:8" s="138" customFormat="1" ht="16.899999999999999" customHeight="1" x14ac:dyDescent="0.2">
      <c r="A291" s="710"/>
      <c r="B291" s="568"/>
      <c r="C291" s="633" t="str">
        <f>Translations!$B$177</f>
        <v>Ако отговорът е „не“, моля, представете обосновка по-долу:</v>
      </c>
      <c r="D291" s="633"/>
      <c r="E291" s="633"/>
      <c r="F291" s="633"/>
      <c r="G291" s="634"/>
      <c r="H291" s="677"/>
    </row>
    <row r="292" spans="1:8" s="138" customFormat="1" ht="16.899999999999999" customHeight="1" x14ac:dyDescent="0.2">
      <c r="A292" s="710"/>
      <c r="B292" s="568"/>
      <c r="C292" s="601"/>
      <c r="D292" s="601"/>
      <c r="E292" s="601"/>
      <c r="F292" s="601"/>
      <c r="G292" s="602"/>
      <c r="H292" s="73"/>
    </row>
    <row r="293" spans="1:8" s="138" customFormat="1" ht="19.149999999999999" customHeight="1" x14ac:dyDescent="0.2">
      <c r="A293" s="710" t="str">
        <f>Translations!$B$188</f>
        <v>Изпълнени ли са насоките на компетентния орган относно ALCR, ПБР и плановете за неутралност по отношение на климата (ако е приложимо)?</v>
      </c>
      <c r="B293" s="568"/>
      <c r="C293" s="746"/>
      <c r="D293" s="747"/>
      <c r="E293" s="747"/>
      <c r="F293" s="747"/>
      <c r="G293" s="748"/>
      <c r="H293" s="73"/>
    </row>
    <row r="294" spans="1:8" s="138" customFormat="1" ht="16.899999999999999" customHeight="1" x14ac:dyDescent="0.2">
      <c r="A294" s="710"/>
      <c r="B294" s="568"/>
      <c r="C294" s="633" t="str">
        <f>Translations!$B$177</f>
        <v>Ако отговорът е „не“, моля, представете обосновка по-долу:</v>
      </c>
      <c r="D294" s="633"/>
      <c r="E294" s="633"/>
      <c r="F294" s="633"/>
      <c r="G294" s="634"/>
      <c r="H294" s="73"/>
    </row>
    <row r="295" spans="1:8" s="138" customFormat="1" ht="25.9" customHeight="1" thickBot="1" x14ac:dyDescent="0.25">
      <c r="A295" s="616"/>
      <c r="B295" s="711"/>
      <c r="C295" s="749"/>
      <c r="D295" s="749"/>
      <c r="E295" s="749"/>
      <c r="F295" s="749"/>
      <c r="G295" s="750"/>
      <c r="H295" s="73"/>
    </row>
    <row r="296" spans="1:8" s="138" customFormat="1" ht="17.649999999999999" customHeight="1" thickBot="1" x14ac:dyDescent="0.25">
      <c r="A296" s="715" t="str">
        <f>Translations!$B$189</f>
        <v>СЪОТВЕТСТВИЕ С ПРИНЦИПИТЕ ЗА МОНИТОРИНГ И ДОКЛАДВАНЕ НА СТЕ НА ЕС</v>
      </c>
      <c r="B296" s="716"/>
      <c r="C296" s="716"/>
      <c r="D296" s="716"/>
      <c r="E296" s="716"/>
      <c r="F296" s="716"/>
      <c r="G296" s="717"/>
      <c r="H296" s="677" t="str">
        <f>Translations!$B$190</f>
        <v>&lt;В този раздел се изискват само кратки коментари.   ЗАБЕЛЕЖКА — признава се, че някои принципи са пожелателни и може да не е възможно да се потвърди абсолютното „съответствие“.  Освен това някои принципи зависят от спазването на други, преди „съответствието“ да може да бъде „потвърдено“.  Допълнителни насоки относно принципите са дадени в Ръководство за ПБР (MRR) No 4 и в членове 5—9 от РМД и член 6 от РАП.&gt; AVR Article 6.&gt;</v>
      </c>
    </row>
    <row r="297" spans="1:8" s="138" customFormat="1" ht="22.9" customHeight="1" x14ac:dyDescent="0.2">
      <c r="A297" s="618" t="str">
        <f>Translations!$B$191</f>
        <v>Пълнота:</v>
      </c>
      <c r="B297" s="712"/>
      <c r="C297" s="743"/>
      <c r="D297" s="744"/>
      <c r="E297" s="744"/>
      <c r="F297" s="744"/>
      <c r="G297" s="745"/>
      <c r="H297" s="677"/>
    </row>
    <row r="298" spans="1:8" s="138" customFormat="1" ht="22.9" customHeight="1" x14ac:dyDescent="0.2">
      <c r="A298" s="710"/>
      <c r="B298" s="568"/>
      <c r="C298" s="633" t="str">
        <f>Translations!$B$192</f>
        <v>Ако отговорът е „не“, моля, обяснете накратко по-долу:</v>
      </c>
      <c r="D298" s="633"/>
      <c r="E298" s="633"/>
      <c r="F298" s="633"/>
      <c r="G298" s="634"/>
      <c r="H298" s="677"/>
    </row>
    <row r="299" spans="1:8" s="138" customFormat="1" ht="28.5" customHeight="1" x14ac:dyDescent="0.2">
      <c r="A299" s="710"/>
      <c r="B299" s="568"/>
      <c r="C299" s="601"/>
      <c r="D299" s="601"/>
      <c r="E299" s="601"/>
      <c r="F299" s="601"/>
      <c r="G299" s="602"/>
      <c r="H299" s="73" t="str">
        <f>Translations!$B$7</f>
        <v>&lt;Да се посочат причините, поради които принципът не е спазен, или да се направи позоваване на последващата констатация(и) в приложение 1&gt;</v>
      </c>
    </row>
    <row r="300" spans="1:8" s="138" customFormat="1" ht="18" customHeight="1" x14ac:dyDescent="0.2">
      <c r="A300" s="710" t="str">
        <f>Translations!$B$193</f>
        <v>Точност:</v>
      </c>
      <c r="B300" s="568"/>
      <c r="C300" s="740"/>
      <c r="D300" s="741"/>
      <c r="E300" s="741"/>
      <c r="F300" s="741"/>
      <c r="G300" s="742"/>
      <c r="H300" s="73"/>
    </row>
    <row r="301" spans="1:8" s="138" customFormat="1" ht="18" customHeight="1" x14ac:dyDescent="0.2">
      <c r="A301" s="710"/>
      <c r="B301" s="568"/>
      <c r="C301" s="633" t="str">
        <f>Translations!$B$192</f>
        <v>Ако отговорът е „не“, моля, обяснете накратко по-долу:</v>
      </c>
      <c r="D301" s="633"/>
      <c r="E301" s="633"/>
      <c r="F301" s="633"/>
      <c r="G301" s="634"/>
      <c r="H301" s="73"/>
    </row>
    <row r="302" spans="1:8" s="138" customFormat="1" ht="28.5" customHeight="1" x14ac:dyDescent="0.2">
      <c r="A302" s="710"/>
      <c r="B302" s="568"/>
      <c r="C302" s="601"/>
      <c r="D302" s="601"/>
      <c r="E302" s="601"/>
      <c r="F302" s="601"/>
      <c r="G302" s="602"/>
      <c r="H302" s="73" t="str">
        <f>Translations!$B$7</f>
        <v>&lt;Да се посочат причините, поради които принципът не е спазен, или да се направи позоваване на последващата констатация(и) в приложение 1&gt;</v>
      </c>
    </row>
    <row r="303" spans="1:8" s="138" customFormat="1" ht="16.5" customHeight="1" x14ac:dyDescent="0.2">
      <c r="A303" s="710" t="str">
        <f>Translations!$B$194</f>
        <v>Надеждност</v>
      </c>
      <c r="B303" s="568"/>
      <c r="C303" s="740"/>
      <c r="D303" s="741"/>
      <c r="E303" s="741"/>
      <c r="F303" s="741"/>
      <c r="G303" s="742"/>
      <c r="H303" s="73"/>
    </row>
    <row r="304" spans="1:8" s="138" customFormat="1" ht="16.5" customHeight="1" x14ac:dyDescent="0.2">
      <c r="A304" s="710"/>
      <c r="B304" s="568"/>
      <c r="C304" s="633" t="str">
        <f>Translations!$B$192</f>
        <v>Ако отговорът е „не“, моля, обяснете накратко по-долу:</v>
      </c>
      <c r="D304" s="633"/>
      <c r="E304" s="633"/>
      <c r="F304" s="633"/>
      <c r="G304" s="634"/>
      <c r="H304" s="73"/>
    </row>
    <row r="305" spans="1:8" s="138" customFormat="1" ht="28.5" customHeight="1" thickBot="1" x14ac:dyDescent="0.25">
      <c r="A305" s="713"/>
      <c r="B305" s="714"/>
      <c r="C305" s="603"/>
      <c r="D305" s="603"/>
      <c r="E305" s="603"/>
      <c r="F305" s="603"/>
      <c r="G305" s="604"/>
      <c r="H305" s="73" t="str">
        <f>Translations!$B$7</f>
        <v>&lt;Да се посочат причините, поради които принципът не е спазен, или да се направи позоваване на последващата констатация(и) в приложение 1&gt;</v>
      </c>
    </row>
    <row r="306" spans="1:8" s="138" customFormat="1" ht="20.65" customHeight="1" thickBot="1" x14ac:dyDescent="0.25">
      <c r="B306" s="55"/>
      <c r="C306" s="388"/>
      <c r="D306" s="388"/>
      <c r="E306" s="388"/>
      <c r="F306" s="388"/>
      <c r="G306" s="388"/>
      <c r="H306" s="674" t="str">
        <f>Translations!$B$196</f>
        <v xml:space="preserve">Редовете в блоковете на становището, които НЕ са приложими за тази проверка, трябва да бъдат скрити, като се използва знакът „-“ в лявото поле на листа. Само валидната декларация за тази проверка трябва да показва кога докладът от проверката се представя на КО.
</v>
      </c>
    </row>
    <row r="307" spans="1:8" s="138" customFormat="1" ht="20.65" customHeight="1" thickBot="1" x14ac:dyDescent="0.25">
      <c r="A307" s="664" t="str">
        <f>Translations!$B$195</f>
        <v>СТАНОВИЩЕ</v>
      </c>
      <c r="B307" s="665"/>
      <c r="C307" s="665"/>
      <c r="D307" s="665"/>
      <c r="E307" s="665"/>
      <c r="F307" s="665"/>
      <c r="G307" s="666"/>
      <c r="H307" s="674"/>
    </row>
    <row r="308" spans="1:8" s="138" customFormat="1" ht="37.15" customHeight="1" outlineLevel="1" x14ac:dyDescent="0.2">
      <c r="A308" s="729" t="str">
        <f>Translations!$B$197</f>
        <v xml:space="preserve">СТАНОВИЩЕ – потвърдено като задоволително: </v>
      </c>
      <c r="B308" s="730"/>
      <c r="C308" s="738" t="str">
        <f>Translations!$B$253</f>
        <v xml:space="preserve">Извършихме проверка на данните, използвани за доказване дали са постигнати ключовите етапи и целите, докладвани от гореспоменатото топлофикационно дружество в неговия доклад, както е посочено по-горе.  Въз основа на извършената работа по проверката (вж. приложение 2) тези данни са коректно посочени.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v>
      </c>
      <c r="D308" s="738"/>
      <c r="E308" s="738"/>
      <c r="F308" s="738"/>
      <c r="G308" s="739"/>
      <c r="H308" s="73" t="str">
        <f>Translations!$B$199</f>
        <v>&lt;Използвайте текста на настоящото становище, ако няма проблем и не трябва да се правят конкретни коментари във връзка с неща, които биха могли да повлияят на качеството на данните или на тълкуването на становището от страна на потребителя. Това становище може да бъде избрано само ако няма некоригирани неточности, несъответствия и несъответствия.&gt;</v>
      </c>
    </row>
    <row r="309" spans="1:8" s="138" customFormat="1" ht="55.15" customHeight="1" outlineLevel="1" thickBot="1" x14ac:dyDescent="0.25">
      <c r="A309" s="731"/>
      <c r="B309" s="732"/>
      <c r="C309" s="638"/>
      <c r="D309" s="638"/>
      <c r="E309" s="638"/>
      <c r="F309" s="638"/>
      <c r="G309" s="639"/>
      <c r="H309" s="387" t="str">
        <f>Translations!$B$200</f>
        <v>ЗАБЕЛЕЖКА — за проверено становище е приемлива само положителна форма на думите — НЕ ПРОМЯНА НА ФОРМАТА НА ДУМИТЕ В ТЕЗИ ТЕКСТОВЕ ЗА СТАНОВИЩЕ — ДА СЕ ДОБАВИ ДЕТАЙЛ, КЪДЕТО СЕ ИСКА</v>
      </c>
    </row>
    <row r="310" spans="1:8" s="138" customFormat="1" ht="10.9" customHeight="1" thickBot="1" x14ac:dyDescent="0.25">
      <c r="A310" s="416"/>
      <c r="B310" s="144"/>
      <c r="C310" s="411"/>
      <c r="D310" s="411"/>
      <c r="E310" s="411"/>
      <c r="F310" s="411"/>
      <c r="G310" s="411"/>
      <c r="H310" s="387"/>
    </row>
    <row r="311" spans="1:8" s="138" customFormat="1" ht="30.4" customHeight="1" outlineLevel="1" x14ac:dyDescent="0.2">
      <c r="A311" s="727" t="str">
        <f>Translations!$B$201</f>
        <v xml:space="preserve">СТАНОВИЩЕ – потвърдено с коментари: </v>
      </c>
      <c r="B311" s="728"/>
      <c r="C311" s="667" t="str">
        <f>Translations!$B$254</f>
        <v xml:space="preserve">Извършихме проверка на данните, използвани за доказване дали са постигнати ключовите етапи и целите, докладвани от гореспоменатото топлофикационно дружество в неговия доклад, както е посочено по-горе. Въз основа на извършената работа по проверката (вж. приложение 2) тези данни са посочени точно, с изключение на точките, изброени по-долу.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v>
      </c>
      <c r="D311" s="667"/>
      <c r="E311" s="667"/>
      <c r="F311" s="667"/>
      <c r="G311" s="668"/>
      <c r="H311" s="73" t="str">
        <f>Translations!$B$203</f>
        <v xml:space="preserve">&lt;ИЛИ използвайте този текст на становището, ако становището е с резерви, с коментари за потребителя на становището. Моля, предоставете кратки подробности за всички изключения, които биха могли да повлияят на данните и следователно да резервират становището.
</v>
      </c>
    </row>
    <row r="312" spans="1:8" s="138" customFormat="1" ht="77.650000000000006" customHeight="1" outlineLevel="1" x14ac:dyDescent="0.2">
      <c r="A312" s="729"/>
      <c r="B312" s="730"/>
      <c r="C312" s="636"/>
      <c r="D312" s="636"/>
      <c r="E312" s="636"/>
      <c r="F312" s="636"/>
      <c r="G312" s="637"/>
      <c r="H312" s="387" t="str">
        <f>Translations!$B$204</f>
        <v>ЗАБЕЛЕЖКА - само положителна форма на думите е приемлива за потвърдено мнение - НЕ ПРОМЕНЯЙТЕ ФОРМАТА НА ДУМИТЕ В ТЕЗИ ТЕКСТОВЕ НА МНЕНИЯ - ДОБАВЕТЕ ПОДРОБНОСТИ ИЛИ КОМЕНТАРИ, КЪДЕТО Е ИЗИСКВАНО; Допълнителните редове от секцията за коментари могат да бъдат изтрити</v>
      </c>
    </row>
    <row r="313" spans="1:8" s="138" customFormat="1" ht="13.15" customHeight="1" outlineLevel="1" x14ac:dyDescent="0.2">
      <c r="A313" s="723" t="str">
        <f>Translations!$B$205</f>
        <v>Коментари, които обосновават становището:</v>
      </c>
      <c r="B313" s="724"/>
      <c r="C313" s="643" t="s">
        <v>276</v>
      </c>
      <c r="D313" s="643"/>
      <c r="E313" s="643"/>
      <c r="F313" s="643"/>
      <c r="G313" s="644"/>
      <c r="H313" s="620" t="str">
        <f>Translations!$B$206</f>
        <v xml:space="preserve">ЗАБЕЛЕЖКА — това са ефективно предупредителни предупреждения, на които проверяващият орган желае да обърне внимание на ползвателя на доклада — включително например като индикация за несъществени неточности, несъответствия и несъответствия, които остават в момента на потвърждаване на становището от проверката (но които не пречат на проверяващия орган да заяви с разумна увереност, че данните не съдържат съществени неточности), т.е. само обобщение на всички ключови точки, на които проверяващият орган конкретно желае да обърне внимание на ползвателя; пълните подробности за всички некоригирани несъществени неточности, несъответствия, несъответствия и препоръки за подобрения следва да бъдат изброени в констатациите в приложение 1. </v>
      </c>
    </row>
    <row r="314" spans="1:8" s="138" customFormat="1" ht="13.15" customHeight="1" outlineLevel="1" x14ac:dyDescent="0.2">
      <c r="A314" s="723"/>
      <c r="B314" s="724"/>
      <c r="C314" s="643" t="s">
        <v>277</v>
      </c>
      <c r="D314" s="643"/>
      <c r="E314" s="643"/>
      <c r="F314" s="643"/>
      <c r="G314" s="644"/>
      <c r="H314" s="620"/>
    </row>
    <row r="315" spans="1:8" s="138" customFormat="1" ht="13.15" customHeight="1" outlineLevel="1" x14ac:dyDescent="0.2">
      <c r="A315" s="723"/>
      <c r="B315" s="724"/>
      <c r="C315" s="643" t="s">
        <v>278</v>
      </c>
      <c r="D315" s="643"/>
      <c r="E315" s="643"/>
      <c r="F315" s="643"/>
      <c r="G315" s="644"/>
      <c r="H315" s="620"/>
    </row>
    <row r="316" spans="1:8" s="138" customFormat="1" ht="13.15" customHeight="1" outlineLevel="1" x14ac:dyDescent="0.2">
      <c r="A316" s="723"/>
      <c r="B316" s="724"/>
      <c r="C316" s="643"/>
      <c r="D316" s="643"/>
      <c r="E316" s="643"/>
      <c r="F316" s="643"/>
      <c r="G316" s="644"/>
      <c r="H316" s="620"/>
    </row>
    <row r="317" spans="1:8" s="138" customFormat="1" ht="13.15" customHeight="1" outlineLevel="1" x14ac:dyDescent="0.2">
      <c r="A317" s="723"/>
      <c r="B317" s="724"/>
      <c r="C317" s="643"/>
      <c r="D317" s="643"/>
      <c r="E317" s="643"/>
      <c r="F317" s="643"/>
      <c r="G317" s="644"/>
      <c r="H317" s="620"/>
    </row>
    <row r="318" spans="1:8" s="138" customFormat="1" ht="13.15" customHeight="1" outlineLevel="1" x14ac:dyDescent="0.2">
      <c r="A318" s="723"/>
      <c r="B318" s="724"/>
      <c r="C318" s="643"/>
      <c r="D318" s="643"/>
      <c r="E318" s="643"/>
      <c r="F318" s="643"/>
      <c r="G318" s="644"/>
      <c r="H318" s="620"/>
    </row>
    <row r="319" spans="1:8" s="138" customFormat="1" ht="13.15" customHeight="1" outlineLevel="1" x14ac:dyDescent="0.2">
      <c r="A319" s="723"/>
      <c r="B319" s="724"/>
      <c r="C319" s="643"/>
      <c r="D319" s="643"/>
      <c r="E319" s="643"/>
      <c r="F319" s="643"/>
      <c r="G319" s="644"/>
      <c r="H319" s="620"/>
    </row>
    <row r="320" spans="1:8" s="138" customFormat="1" ht="13.15" customHeight="1" outlineLevel="1" x14ac:dyDescent="0.2">
      <c r="A320" s="723"/>
      <c r="B320" s="724"/>
      <c r="C320" s="643"/>
      <c r="D320" s="643"/>
      <c r="E320" s="643"/>
      <c r="F320" s="643"/>
      <c r="G320" s="644"/>
      <c r="H320" s="620" t="str">
        <f>Translations!$B$207</f>
        <v>&lt;въведете коментари във връзка с всички отбелязани изключения, които биха могли да засегнат/повлияят на проверката и следователно които поставят под съмнение становището. Моля, номерирайте всеки коментар поотделно; да изтриете всички неизползвани редове&gt;</v>
      </c>
    </row>
    <row r="321" spans="1:9" s="138" customFormat="1" ht="13.15" customHeight="1" outlineLevel="1" x14ac:dyDescent="0.2">
      <c r="A321" s="723"/>
      <c r="B321" s="724"/>
      <c r="C321" s="643"/>
      <c r="D321" s="643"/>
      <c r="E321" s="643"/>
      <c r="F321" s="643"/>
      <c r="G321" s="644"/>
      <c r="H321" s="620"/>
    </row>
    <row r="322" spans="1:9" s="138" customFormat="1" ht="13.15" customHeight="1" outlineLevel="1" thickBot="1" x14ac:dyDescent="0.25">
      <c r="A322" s="725"/>
      <c r="B322" s="726"/>
      <c r="C322" s="682"/>
      <c r="D322" s="682"/>
      <c r="E322" s="682"/>
      <c r="F322" s="682"/>
      <c r="G322" s="683"/>
      <c r="H322" s="620"/>
    </row>
    <row r="323" spans="1:9" s="138" customFormat="1" ht="10.9" customHeight="1" thickBot="1" x14ac:dyDescent="0.25">
      <c r="A323" s="416"/>
      <c r="B323" s="144"/>
      <c r="C323" s="411"/>
      <c r="D323" s="411"/>
      <c r="E323" s="411"/>
      <c r="F323" s="411"/>
      <c r="G323" s="411"/>
      <c r="H323" s="387"/>
    </row>
    <row r="324" spans="1:9" ht="86.65" customHeight="1" outlineLevel="1" x14ac:dyDescent="0.2">
      <c r="A324" s="727" t="str">
        <f>Translations!$B$208</f>
        <v xml:space="preserve">СТАНОВИЩЕ – непроверено: </v>
      </c>
      <c r="B324" s="728"/>
      <c r="C324" s="667" t="str">
        <f>Translations!$B$255</f>
        <v xml:space="preserve">Извършихме проверка на данните, използвани за доказване дали са постигнати ключовите етапи и целите, докладвани от гореспоменатото топлофикационно дружество в неговия доклад, както е посочено по-горе.  Въз основа на извършената работа по проверката (вж. приложение 2) тези данни НЕ МОГАТ да бъдат проверени като несъдържащи съществени неточности поради изброените по-долу причини; и/или 
един или повече от ключовите етапи или целите, изброени в плана за неутралност по отношение на климата и доклада за неутралност по отношение на климата за отчетния период, НЕ са постигнати.
</v>
      </c>
      <c r="D324" s="667"/>
      <c r="E324" s="667"/>
      <c r="F324" s="667"/>
      <c r="G324" s="668"/>
      <c r="H324" s="95" t="str">
        <f>Translations!$B$210</f>
        <v xml:space="preserve">&lt;ИЛИ използвайте този текст на становището: 
1) ако не е възможно да се проверят данните поради съществени неточности, ограничение на обхвата или несъответствия, които поотделно или в комбинация с други несъответствия, осигуряват недостатъчна яснота и пречат на проверяващия да заяви с разумна сигурност, че данните не съдържат съществени неточности. (Тези елементи следва да бъдат специално посочени като съществени елементи в Приложение 1, заедно с несъществените опасения, оставащи в момента на окончателната проверка); ИЛИ 2) етапните цели и целите, изброени в плана за климатична неутралност и доклада за климатична неутралност, НЕ СА ПОСТИГНАТИ.
</v>
      </c>
    </row>
    <row r="325" spans="1:9" ht="12.75" customHeight="1" outlineLevel="1" x14ac:dyDescent="0.2">
      <c r="A325" s="729"/>
      <c r="B325" s="730"/>
      <c r="C325" s="687" t="str">
        <f>Translations!$B$212</f>
        <v>• некоригирана съществена неточност (индивидуална или съвкупна).</v>
      </c>
      <c r="D325" s="687"/>
      <c r="E325" s="687"/>
      <c r="F325" s="687"/>
      <c r="G325" s="688"/>
      <c r="H325" s="681" t="str">
        <f>Translations!$B$211</f>
        <v xml:space="preserve">Моля, имайте предвид, че ако данните, използвани за доказване, че ключовите етапи или целите са постигнати, не съдържат съществени неточности, докладът за неутралност по отношение на климата все пак може да бъде „НЕпроверен като задоволителен“, ако ключовите етапи и/или целите, свързани с отчетния период, НЕ са постигнати. </v>
      </c>
    </row>
    <row r="326" spans="1:9" ht="29.65" customHeight="1" outlineLevel="1" x14ac:dyDescent="0.2">
      <c r="A326" s="729"/>
      <c r="B326" s="730"/>
      <c r="C326" s="687" t="str">
        <f>Translations!$B$214</f>
        <v>• некоригирано съществено несъответствие (индивидуално или съвкупно), което означава, че няма достатъчно яснота, за да се стигне до заключение с разумна увереност.</v>
      </c>
      <c r="D326" s="687"/>
      <c r="E326" s="687"/>
      <c r="F326" s="687"/>
      <c r="G326" s="688"/>
      <c r="H326" s="681"/>
    </row>
    <row r="327" spans="1:9" ht="40.9" customHeight="1" outlineLevel="1" x14ac:dyDescent="0.2">
      <c r="A327" s="729"/>
      <c r="B327" s="730"/>
      <c r="C327" s="687" t="str">
        <f>Translations!$B$215</f>
        <v>• съществено несъответствие с ПБР, ALC или Регламент 2023/2441, което означава, че не е имало достатъчно яснота, за да се стигне до заключение с достатъчна увереност.</v>
      </c>
      <c r="D327" s="687"/>
      <c r="E327" s="687"/>
      <c r="F327" s="687"/>
      <c r="G327" s="688"/>
      <c r="H327" s="95" t="str">
        <f>Translations!$B$213</f>
        <v>&lt;изберете подходящите причини от предоставения списък и заличете всички, които не са от значение; или добавете друга причина в празния(те) ред(ове), ако е приложимо&gt;</v>
      </c>
    </row>
    <row r="328" spans="1:9" ht="15.75" customHeight="1" outlineLevel="1" x14ac:dyDescent="0.2">
      <c r="A328" s="729"/>
      <c r="B328" s="730"/>
      <c r="C328" s="687" t="str">
        <f>Translations!$B$216</f>
        <v>• обхватът на проверката е твърде ограничен поради:</v>
      </c>
      <c r="D328" s="687"/>
      <c r="E328" s="687"/>
      <c r="F328" s="687"/>
      <c r="G328" s="688"/>
      <c r="H328" s="95"/>
    </row>
    <row r="329" spans="1:9" ht="41.65" customHeight="1" outlineLevel="1" x14ac:dyDescent="0.2">
      <c r="A329" s="729"/>
      <c r="B329" s="730"/>
      <c r="C329" s="687" t="str">
        <f>Translations!$B$217</f>
        <v>пропуски или ограничения в данните или информацията, предоставени за проверка, така че да не могат да бъдат получени достатъчно доказателства за оценка на доклада с разумна степен на увереност или за извършване на проверката</v>
      </c>
      <c r="D329" s="687"/>
      <c r="E329" s="687"/>
      <c r="F329" s="687"/>
      <c r="G329" s="688"/>
    </row>
    <row r="330" spans="1:9" ht="28.9" customHeight="1" outlineLevel="1" x14ac:dyDescent="0.2">
      <c r="A330" s="729"/>
      <c r="B330" s="730"/>
      <c r="C330" s="687" t="str">
        <f>Translations!$B$218</f>
        <v>- планът за неутралност по отношение на климата не предоставя достатъчен обхват или яснота, за да се стигне до заключение от проверката</v>
      </c>
      <c r="D330" s="687"/>
      <c r="E330" s="687"/>
      <c r="F330" s="687"/>
      <c r="G330" s="688"/>
      <c r="H330" s="95"/>
    </row>
    <row r="331" spans="1:9" ht="16.899999999999999" customHeight="1" outlineLevel="1" thickBot="1" x14ac:dyDescent="0.25">
      <c r="A331" s="731"/>
      <c r="B331" s="732"/>
      <c r="C331" s="689" t="str">
        <f>Translations!$B$219</f>
        <v>- планът за неутралност по отношение на климата не е проверен или се счита за несъответстващ</v>
      </c>
      <c r="D331" s="689"/>
      <c r="E331" s="689"/>
      <c r="F331" s="689"/>
      <c r="G331" s="690"/>
      <c r="H331" s="95"/>
    </row>
    <row r="332" spans="1:9" ht="10.9" customHeight="1" thickBot="1" x14ac:dyDescent="0.25">
      <c r="B332" s="144"/>
      <c r="C332" s="411"/>
      <c r="D332" s="411"/>
      <c r="E332" s="411"/>
      <c r="F332" s="411"/>
      <c r="G332" s="411"/>
      <c r="H332" s="387"/>
    </row>
    <row r="333" spans="1:9" s="52" customFormat="1" ht="13.5" thickBot="1" x14ac:dyDescent="0.25">
      <c r="A333" s="664" t="str">
        <f>Translations!$B$220</f>
        <v>Екип за проверка</v>
      </c>
      <c r="B333" s="665"/>
      <c r="C333" s="665"/>
      <c r="D333" s="665"/>
      <c r="E333" s="665"/>
      <c r="F333" s="665"/>
      <c r="G333" s="666"/>
      <c r="H333" s="387"/>
      <c r="I333" s="138"/>
    </row>
    <row r="334" spans="1:9" ht="16.5" customHeight="1" x14ac:dyDescent="0.2">
      <c r="A334" s="722" t="str">
        <f>Translations!$B$221</f>
        <v>Водещ одитор по СТЕ на ЕС:</v>
      </c>
      <c r="B334" s="566"/>
      <c r="C334" s="662"/>
      <c r="D334" s="662"/>
      <c r="E334" s="662"/>
      <c r="F334" s="662"/>
      <c r="G334" s="663"/>
      <c r="H334" s="73" t="str">
        <f>Translations!$B$222</f>
        <v>&lt;въведете име&gt;</v>
      </c>
    </row>
    <row r="335" spans="1:9" ht="16.5" customHeight="1" x14ac:dyDescent="0.2">
      <c r="A335" s="710" t="str">
        <f>Translations!$B$223</f>
        <v>Одитор(и) по СТЕ на ЕС:</v>
      </c>
      <c r="B335" s="568"/>
      <c r="C335" s="660"/>
      <c r="D335" s="660"/>
      <c r="E335" s="660"/>
      <c r="F335" s="660"/>
      <c r="G335" s="661"/>
      <c r="H335" s="73" t="str">
        <f>Translations!$B$222</f>
        <v>&lt;въведете име&gt;</v>
      </c>
    </row>
    <row r="336" spans="1:9" ht="16.5" customHeight="1" x14ac:dyDescent="0.2">
      <c r="A336" s="710" t="str">
        <f>Translations!$B$224</f>
        <v>Технически експерт(и) (одитор по СТЕ на ЕС):</v>
      </c>
      <c r="B336" s="568"/>
      <c r="C336" s="660"/>
      <c r="D336" s="660"/>
      <c r="E336" s="660"/>
      <c r="F336" s="660"/>
      <c r="G336" s="661"/>
      <c r="H336" s="73" t="str">
        <f>Translations!$B$222</f>
        <v>&lt;въведете име&gt;</v>
      </c>
    </row>
    <row r="337" spans="1:9" ht="16.5" customHeight="1" x14ac:dyDescent="0.2">
      <c r="A337" s="710" t="str">
        <f>Translations!$B$225</f>
        <v>Независим проверител:</v>
      </c>
      <c r="B337" s="568"/>
      <c r="C337" s="660"/>
      <c r="D337" s="660"/>
      <c r="E337" s="660"/>
      <c r="F337" s="660"/>
      <c r="G337" s="661"/>
      <c r="H337" s="73" t="str">
        <f>Translations!$B$222</f>
        <v>&lt;въведете име&gt;</v>
      </c>
    </row>
    <row r="338" spans="1:9" ht="16.5" customHeight="1" thickBot="1" x14ac:dyDescent="0.25">
      <c r="A338" s="713" t="str">
        <f>Translations!$B$226</f>
        <v>Технически експерт(и) (независим преглед):</v>
      </c>
      <c r="B338" s="714"/>
      <c r="C338" s="656"/>
      <c r="D338" s="656"/>
      <c r="E338" s="656"/>
      <c r="F338" s="656"/>
      <c r="G338" s="657"/>
      <c r="H338" s="73" t="str">
        <f>Translations!$B$222</f>
        <v>&lt;въведете име&gt;</v>
      </c>
    </row>
    <row r="339" spans="1:9" ht="9" customHeight="1" thickBot="1" x14ac:dyDescent="0.25">
      <c r="C339" s="388"/>
      <c r="D339" s="388"/>
      <c r="E339" s="388"/>
      <c r="F339" s="388"/>
      <c r="G339" s="388"/>
      <c r="H339" s="387"/>
    </row>
    <row r="340" spans="1:9" ht="44.25" customHeight="1" x14ac:dyDescent="0.2">
      <c r="A340" s="720" t="str">
        <f>CONCATENATE(Translations!$B$227,C344,":")</f>
        <v>Подписано от името на:</v>
      </c>
      <c r="B340" s="721"/>
      <c r="C340" s="651"/>
      <c r="D340" s="651"/>
      <c r="E340" s="651"/>
      <c r="F340" s="651"/>
      <c r="G340" s="652"/>
      <c r="H340" s="394" t="str">
        <f>Translations!$B$228</f>
        <v>&lt;посочете упълномощения подпис тук&gt;</v>
      </c>
    </row>
    <row r="341" spans="1:9" ht="55.5" customHeight="1" x14ac:dyDescent="0.2">
      <c r="A341" s="710" t="str">
        <f>Translations!$B$229</f>
        <v>Име на упълномощеното подписващо лице:</v>
      </c>
      <c r="B341" s="568"/>
      <c r="C341" s="654"/>
      <c r="D341" s="654"/>
      <c r="E341" s="654"/>
      <c r="F341" s="654"/>
      <c r="G341" s="655"/>
      <c r="H341" s="394" t="str">
        <f>Translations!$B$230</f>
        <v>ВАЖНА БЕЛЕЖКА: Изразявайки мнението си и подписвайки тук, Вие удостоверявате с достатъчна увереност точността на данните (в рамките на приложимия праг на същественост от 5%) и състоянието на съответствие с ВСИЧКИ правила и принципи.  Установените впоследствие грешки, които биха могли да обезсилят представеното по-горе становище, биха могли да породят правни и финансови отговорности за проверяващия орган/проверяващата организация.</v>
      </c>
    </row>
    <row r="342" spans="1:9" ht="26.25" customHeight="1" thickBot="1" x14ac:dyDescent="0.25">
      <c r="A342" s="713" t="str">
        <f>Translations!$B$231</f>
        <v>Дата на становището:</v>
      </c>
      <c r="B342" s="714"/>
      <c r="C342" s="648"/>
      <c r="D342" s="648"/>
      <c r="E342" s="648"/>
      <c r="F342" s="648"/>
      <c r="G342" s="649"/>
      <c r="H342" s="73" t="str">
        <f>Translations!$B$232</f>
        <v>&lt;Въведете дата на становището&gt; - Имайте предвид, че тази дата трябва да се промени, ако становището се актуализира</v>
      </c>
    </row>
    <row r="343" spans="1:9" ht="13.5" thickBot="1" x14ac:dyDescent="0.25">
      <c r="A343" s="195"/>
      <c r="B343" s="144"/>
      <c r="C343" s="388"/>
      <c r="D343" s="388"/>
      <c r="E343" s="388"/>
      <c r="F343" s="388"/>
      <c r="G343" s="388"/>
      <c r="H343" s="73"/>
    </row>
    <row r="344" spans="1:9" ht="16.5" customHeight="1" x14ac:dyDescent="0.2">
      <c r="A344" s="722" t="str">
        <f>Translations!$B$233</f>
        <v>Име на проверяващия орган:</v>
      </c>
      <c r="B344" s="566"/>
      <c r="C344" s="651"/>
      <c r="D344" s="651"/>
      <c r="E344" s="651"/>
      <c r="F344" s="651"/>
      <c r="G344" s="652"/>
      <c r="H344" s="73" t="str">
        <f>Translations!$B$234</f>
        <v xml:space="preserve">&lt;Въведете официалното наименование на проверяващия&gt; </v>
      </c>
    </row>
    <row r="345" spans="1:9" ht="16.5" customHeight="1" x14ac:dyDescent="0.2">
      <c r="A345" s="710" t="str">
        <f>Translations!$B$235</f>
        <v>Адрес за връзка:</v>
      </c>
      <c r="B345" s="568"/>
      <c r="C345" s="654"/>
      <c r="D345" s="654"/>
      <c r="E345" s="654"/>
      <c r="F345" s="654"/>
      <c r="G345" s="655"/>
      <c r="H345" s="73" t="str">
        <f>Translations!$B$236</f>
        <v>&lt;Въведете официален адрес за контакт на проверяващия орган, включително електронен адрес&gt;</v>
      </c>
    </row>
    <row r="346" spans="1:9" ht="16.5" customHeight="1" x14ac:dyDescent="0.2">
      <c r="A346" s="710" t="str">
        <f>Translations!$B$237</f>
        <v>Дата на договора за проверка:</v>
      </c>
      <c r="B346" s="568"/>
      <c r="C346" s="654"/>
      <c r="D346" s="654"/>
      <c r="E346" s="654"/>
      <c r="F346" s="654"/>
      <c r="G346" s="655"/>
      <c r="H346" s="387"/>
    </row>
    <row r="347" spans="1:9" s="407" customFormat="1" ht="16.5" customHeight="1" x14ac:dyDescent="0.2">
      <c r="A347" s="710" t="str">
        <f>Translations!$B$238</f>
        <v>Акредитиран ли е проверяващият орган или сертифицирано физическо лице?</v>
      </c>
      <c r="B347" s="568"/>
      <c r="C347" s="658"/>
      <c r="D347" s="658"/>
      <c r="E347" s="658"/>
      <c r="F347" s="658"/>
      <c r="G347" s="659"/>
      <c r="H347" s="405"/>
      <c r="I347" s="406"/>
    </row>
    <row r="348" spans="1:9" s="408" customFormat="1" ht="45" customHeight="1" x14ac:dyDescent="0.2">
      <c r="A348" s="710" t="str">
        <f>Translations!$B$239</f>
        <v>Наименование на националния орган по акредитация (НОА) или проверяващия орган Сертифициращ национален орган:</v>
      </c>
      <c r="B348" s="568"/>
      <c r="C348" s="608"/>
      <c r="D348" s="608"/>
      <c r="E348" s="608"/>
      <c r="F348" s="608"/>
      <c r="G348" s="609"/>
      <c r="H348" s="73" t="str">
        <f>Translations!$B$240</f>
        <v>&lt;Въведете наименованието на националния орган по акредитация, например COFRAC, ако проверяващият орган е акредитиран; въведете наименованието на сертифициращия национален орган, ако проверяващият орган е сертифициран съгласно член 54, параграф 2 от АVR.&gt;</v>
      </c>
      <c r="I348" s="138"/>
    </row>
    <row r="349" spans="1:9" s="408" customFormat="1" ht="16.5" customHeight="1" thickBot="1" x14ac:dyDescent="0.25">
      <c r="A349" s="713" t="str">
        <f>Translations!$B$241</f>
        <v>Акредитационен/сертификационен номер:</v>
      </c>
      <c r="B349" s="714"/>
      <c r="C349" s="645"/>
      <c r="D349" s="645"/>
      <c r="E349" s="645"/>
      <c r="F349" s="645"/>
      <c r="G349" s="646"/>
      <c r="H349" s="73" t="str">
        <f>Translations!$B$242</f>
        <v>&lt;As, издадени от горепосочения акредитиращ орган/сертифициращ национален орган&gt;</v>
      </c>
      <c r="I349" s="138"/>
    </row>
  </sheetData>
  <sheetProtection sheet="1" objects="1" scenarios="1" formatCells="0" formatColumns="0" formatRows="0"/>
  <mergeCells count="640">
    <mergeCell ref="E175:F175"/>
    <mergeCell ref="E176:F176"/>
    <mergeCell ref="E177:F177"/>
    <mergeCell ref="E188:F188"/>
    <mergeCell ref="E189:F189"/>
    <mergeCell ref="E190:F190"/>
    <mergeCell ref="E191:F191"/>
    <mergeCell ref="E192:F192"/>
    <mergeCell ref="E193:F193"/>
    <mergeCell ref="E131:F131"/>
    <mergeCell ref="E132:F132"/>
    <mergeCell ref="E133:F133"/>
    <mergeCell ref="E134:F134"/>
    <mergeCell ref="E135:F135"/>
    <mergeCell ref="E146:F146"/>
    <mergeCell ref="E147:F147"/>
    <mergeCell ref="E148:F148"/>
    <mergeCell ref="E149:F149"/>
    <mergeCell ref="E109:F109"/>
    <mergeCell ref="E110:F110"/>
    <mergeCell ref="E111:F111"/>
    <mergeCell ref="E112:F112"/>
    <mergeCell ref="E113:F113"/>
    <mergeCell ref="E114:F114"/>
    <mergeCell ref="E125:F125"/>
    <mergeCell ref="E126:F126"/>
    <mergeCell ref="E127:F127"/>
    <mergeCell ref="E90:F90"/>
    <mergeCell ref="E91:F91"/>
    <mergeCell ref="E92:F92"/>
    <mergeCell ref="E93:F93"/>
    <mergeCell ref="E104:F104"/>
    <mergeCell ref="E105:F105"/>
    <mergeCell ref="E106:F106"/>
    <mergeCell ref="E107:F107"/>
    <mergeCell ref="E108:F108"/>
    <mergeCell ref="E71:F71"/>
    <mergeCell ref="E72:F72"/>
    <mergeCell ref="E83:F83"/>
    <mergeCell ref="E84:F84"/>
    <mergeCell ref="E85:F85"/>
    <mergeCell ref="E86:F86"/>
    <mergeCell ref="E87:F87"/>
    <mergeCell ref="E88:F88"/>
    <mergeCell ref="E89:F89"/>
    <mergeCell ref="E62:F62"/>
    <mergeCell ref="E63:F63"/>
    <mergeCell ref="E64:F64"/>
    <mergeCell ref="E65:F65"/>
    <mergeCell ref="E66:F66"/>
    <mergeCell ref="E67:F67"/>
    <mergeCell ref="E68:F68"/>
    <mergeCell ref="E69:F69"/>
    <mergeCell ref="E70:F70"/>
    <mergeCell ref="C51:D51"/>
    <mergeCell ref="E41:F41"/>
    <mergeCell ref="E42:F42"/>
    <mergeCell ref="E43:F43"/>
    <mergeCell ref="E44:F44"/>
    <mergeCell ref="E45:F45"/>
    <mergeCell ref="E46:F46"/>
    <mergeCell ref="E47:F47"/>
    <mergeCell ref="E48:F48"/>
    <mergeCell ref="E49:F49"/>
    <mergeCell ref="E50:F50"/>
    <mergeCell ref="E51:F51"/>
    <mergeCell ref="C42:D42"/>
    <mergeCell ref="C43:D43"/>
    <mergeCell ref="C44:D44"/>
    <mergeCell ref="C45:D45"/>
    <mergeCell ref="C46:D46"/>
    <mergeCell ref="C47:D47"/>
    <mergeCell ref="C48:D48"/>
    <mergeCell ref="C49:D49"/>
    <mergeCell ref="C50:D50"/>
    <mergeCell ref="C13:G13"/>
    <mergeCell ref="C5:G5"/>
    <mergeCell ref="B7:G7"/>
    <mergeCell ref="H7:H11"/>
    <mergeCell ref="B8:G8"/>
    <mergeCell ref="C11:G11"/>
    <mergeCell ref="A1:G2"/>
    <mergeCell ref="H42:H43"/>
    <mergeCell ref="C52:G52"/>
    <mergeCell ref="A13:B13"/>
    <mergeCell ref="A14:B14"/>
    <mergeCell ref="A15:B15"/>
    <mergeCell ref="A17:G17"/>
    <mergeCell ref="A3:G3"/>
    <mergeCell ref="A4:G4"/>
    <mergeCell ref="A10:G10"/>
    <mergeCell ref="A11:B11"/>
    <mergeCell ref="A12:B12"/>
    <mergeCell ref="C14:G14"/>
    <mergeCell ref="C15:G15"/>
    <mergeCell ref="C12:G12"/>
    <mergeCell ref="F26:G26"/>
    <mergeCell ref="F27:G27"/>
    <mergeCell ref="F28:G28"/>
    <mergeCell ref="D53:G53"/>
    <mergeCell ref="D54:G54"/>
    <mergeCell ref="H54:H55"/>
    <mergeCell ref="D55:G55"/>
    <mergeCell ref="C18:G18"/>
    <mergeCell ref="C19:G19"/>
    <mergeCell ref="C20:G20"/>
    <mergeCell ref="H20:H21"/>
    <mergeCell ref="C21:G21"/>
    <mergeCell ref="B36:G36"/>
    <mergeCell ref="A22:B22"/>
    <mergeCell ref="F35:G35"/>
    <mergeCell ref="A45:B45"/>
    <mergeCell ref="A46:B46"/>
    <mergeCell ref="F25:G25"/>
    <mergeCell ref="A24:G24"/>
    <mergeCell ref="A25:B25"/>
    <mergeCell ref="A37:G37"/>
    <mergeCell ref="A40:G40"/>
    <mergeCell ref="C22:G22"/>
    <mergeCell ref="A18:B18"/>
    <mergeCell ref="A19:B19"/>
    <mergeCell ref="A20:B20"/>
    <mergeCell ref="A21:B21"/>
    <mergeCell ref="D56:G56"/>
    <mergeCell ref="D57:G57"/>
    <mergeCell ref="D58:G58"/>
    <mergeCell ref="C249:G249"/>
    <mergeCell ref="C250:G250"/>
    <mergeCell ref="A69:B69"/>
    <mergeCell ref="A70:B70"/>
    <mergeCell ref="A71:B71"/>
    <mergeCell ref="A72:B72"/>
    <mergeCell ref="A86:B86"/>
    <mergeCell ref="A87:B87"/>
    <mergeCell ref="A88:B88"/>
    <mergeCell ref="A89:B89"/>
    <mergeCell ref="A90:B90"/>
    <mergeCell ref="A91:B91"/>
    <mergeCell ref="A103:G103"/>
    <mergeCell ref="A104:B104"/>
    <mergeCell ref="A105:B105"/>
    <mergeCell ref="A134:B134"/>
    <mergeCell ref="A135:B135"/>
    <mergeCell ref="A136:B142"/>
    <mergeCell ref="C136:G136"/>
    <mergeCell ref="D137:G137"/>
    <mergeCell ref="D138:G138"/>
    <mergeCell ref="H260:H261"/>
    <mergeCell ref="C261:G261"/>
    <mergeCell ref="A256:B256"/>
    <mergeCell ref="A257:B257"/>
    <mergeCell ref="A258:B258"/>
    <mergeCell ref="A260:G260"/>
    <mergeCell ref="C253:G253"/>
    <mergeCell ref="C254:G254"/>
    <mergeCell ref="C255:G255"/>
    <mergeCell ref="A254:B254"/>
    <mergeCell ref="A255:B255"/>
    <mergeCell ref="A253:B253"/>
    <mergeCell ref="C273:G273"/>
    <mergeCell ref="C262:G262"/>
    <mergeCell ref="C264:G264"/>
    <mergeCell ref="C265:G265"/>
    <mergeCell ref="C266:G266"/>
    <mergeCell ref="C267:G267"/>
    <mergeCell ref="C256:G256"/>
    <mergeCell ref="C257:G257"/>
    <mergeCell ref="C258:G258"/>
    <mergeCell ref="C280:G280"/>
    <mergeCell ref="C281:G281"/>
    <mergeCell ref="C282:G282"/>
    <mergeCell ref="C283:G283"/>
    <mergeCell ref="C284:G284"/>
    <mergeCell ref="C274:G274"/>
    <mergeCell ref="H274:H275"/>
    <mergeCell ref="C275:G275"/>
    <mergeCell ref="C276:G276"/>
    <mergeCell ref="C277:G277"/>
    <mergeCell ref="C278:G278"/>
    <mergeCell ref="C279:G279"/>
    <mergeCell ref="C290:G290"/>
    <mergeCell ref="H290:H291"/>
    <mergeCell ref="C291:G291"/>
    <mergeCell ref="C292:G292"/>
    <mergeCell ref="C293:G293"/>
    <mergeCell ref="C294:G294"/>
    <mergeCell ref="C295:G295"/>
    <mergeCell ref="A290:B292"/>
    <mergeCell ref="C285:G285"/>
    <mergeCell ref="C286:G286"/>
    <mergeCell ref="C287:G287"/>
    <mergeCell ref="C288:G288"/>
    <mergeCell ref="A285:B287"/>
    <mergeCell ref="A288:B288"/>
    <mergeCell ref="A289:G289"/>
    <mergeCell ref="A308:B309"/>
    <mergeCell ref="A311:B312"/>
    <mergeCell ref="C300:G300"/>
    <mergeCell ref="C301:G301"/>
    <mergeCell ref="C302:G302"/>
    <mergeCell ref="C303:G303"/>
    <mergeCell ref="C304:G304"/>
    <mergeCell ref="C305:G305"/>
    <mergeCell ref="H296:H298"/>
    <mergeCell ref="C297:G297"/>
    <mergeCell ref="C298:G298"/>
    <mergeCell ref="C299:G299"/>
    <mergeCell ref="C313:G313"/>
    <mergeCell ref="H313:H319"/>
    <mergeCell ref="C314:G314"/>
    <mergeCell ref="C315:G315"/>
    <mergeCell ref="C316:G316"/>
    <mergeCell ref="C317:G317"/>
    <mergeCell ref="C318:G318"/>
    <mergeCell ref="C319:G319"/>
    <mergeCell ref="H306:H307"/>
    <mergeCell ref="C308:G309"/>
    <mergeCell ref="C311:G312"/>
    <mergeCell ref="C340:G340"/>
    <mergeCell ref="C341:G341"/>
    <mergeCell ref="C328:G328"/>
    <mergeCell ref="C329:G329"/>
    <mergeCell ref="C330:G330"/>
    <mergeCell ref="C331:G331"/>
    <mergeCell ref="C334:G334"/>
    <mergeCell ref="C320:G320"/>
    <mergeCell ref="H320:H322"/>
    <mergeCell ref="C321:G321"/>
    <mergeCell ref="C322:G322"/>
    <mergeCell ref="C324:G324"/>
    <mergeCell ref="C325:G325"/>
    <mergeCell ref="H325:H326"/>
    <mergeCell ref="C326:G326"/>
    <mergeCell ref="C327:G327"/>
    <mergeCell ref="H63:H64"/>
    <mergeCell ref="A64:B64"/>
    <mergeCell ref="A65:B65"/>
    <mergeCell ref="A66:B66"/>
    <mergeCell ref="A67:B67"/>
    <mergeCell ref="A68:B68"/>
    <mergeCell ref="C67:D67"/>
    <mergeCell ref="C68:D68"/>
    <mergeCell ref="B39:G39"/>
    <mergeCell ref="B60:G60"/>
    <mergeCell ref="A61:G61"/>
    <mergeCell ref="A62:B62"/>
    <mergeCell ref="A63:B63"/>
    <mergeCell ref="C41:D41"/>
    <mergeCell ref="A47:B47"/>
    <mergeCell ref="A48:B48"/>
    <mergeCell ref="A49:B49"/>
    <mergeCell ref="A50:B50"/>
    <mergeCell ref="A51:B51"/>
    <mergeCell ref="A52:B58"/>
    <mergeCell ref="A41:B41"/>
    <mergeCell ref="A42:B42"/>
    <mergeCell ref="A43:B43"/>
    <mergeCell ref="A44:B44"/>
    <mergeCell ref="H84:H85"/>
    <mergeCell ref="A85:B85"/>
    <mergeCell ref="C85:D85"/>
    <mergeCell ref="A73:B79"/>
    <mergeCell ref="C73:G73"/>
    <mergeCell ref="D74:G74"/>
    <mergeCell ref="D75:G75"/>
    <mergeCell ref="H75:H76"/>
    <mergeCell ref="D76:G76"/>
    <mergeCell ref="D77:G77"/>
    <mergeCell ref="D78:G78"/>
    <mergeCell ref="D79:G79"/>
    <mergeCell ref="B81:G81"/>
    <mergeCell ref="A82:G82"/>
    <mergeCell ref="A83:B83"/>
    <mergeCell ref="A84:B84"/>
    <mergeCell ref="H96:H97"/>
    <mergeCell ref="D97:G97"/>
    <mergeCell ref="D98:G98"/>
    <mergeCell ref="D99:G99"/>
    <mergeCell ref="D100:G100"/>
    <mergeCell ref="B102:G102"/>
    <mergeCell ref="A92:B92"/>
    <mergeCell ref="A93:B93"/>
    <mergeCell ref="A94:B100"/>
    <mergeCell ref="C94:G94"/>
    <mergeCell ref="D95:G95"/>
    <mergeCell ref="D96:G96"/>
    <mergeCell ref="C92:D92"/>
    <mergeCell ref="C93:D93"/>
    <mergeCell ref="H105:H106"/>
    <mergeCell ref="A106:B106"/>
    <mergeCell ref="A107:B107"/>
    <mergeCell ref="C104:D104"/>
    <mergeCell ref="C105:D105"/>
    <mergeCell ref="C106:D106"/>
    <mergeCell ref="C107:D107"/>
    <mergeCell ref="H126:H127"/>
    <mergeCell ref="A127:B127"/>
    <mergeCell ref="A114:B114"/>
    <mergeCell ref="A115:B121"/>
    <mergeCell ref="C115:G115"/>
    <mergeCell ref="D116:G116"/>
    <mergeCell ref="D117:G117"/>
    <mergeCell ref="H117:H118"/>
    <mergeCell ref="D118:G118"/>
    <mergeCell ref="D119:G119"/>
    <mergeCell ref="D120:G120"/>
    <mergeCell ref="D121:G121"/>
    <mergeCell ref="C114:D114"/>
    <mergeCell ref="C125:D125"/>
    <mergeCell ref="C126:D126"/>
    <mergeCell ref="C127:D127"/>
    <mergeCell ref="C108:D108"/>
    <mergeCell ref="A128:B128"/>
    <mergeCell ref="A129:B129"/>
    <mergeCell ref="A130:B130"/>
    <mergeCell ref="A131:B131"/>
    <mergeCell ref="A132:B132"/>
    <mergeCell ref="A133:B133"/>
    <mergeCell ref="H147:H148"/>
    <mergeCell ref="A148:B148"/>
    <mergeCell ref="A149:B149"/>
    <mergeCell ref="C146:D146"/>
    <mergeCell ref="C147:D147"/>
    <mergeCell ref="C148:D148"/>
    <mergeCell ref="C149:D149"/>
    <mergeCell ref="H138:H139"/>
    <mergeCell ref="D139:G139"/>
    <mergeCell ref="D140:G140"/>
    <mergeCell ref="D141:G141"/>
    <mergeCell ref="D142:G142"/>
    <mergeCell ref="B144:G144"/>
    <mergeCell ref="C128:D128"/>
    <mergeCell ref="C129:D129"/>
    <mergeCell ref="E128:F128"/>
    <mergeCell ref="E129:F129"/>
    <mergeCell ref="E130:F130"/>
    <mergeCell ref="A150:B150"/>
    <mergeCell ref="A151:B151"/>
    <mergeCell ref="A152:B152"/>
    <mergeCell ref="A153:B153"/>
    <mergeCell ref="A154:B154"/>
    <mergeCell ref="A155:B155"/>
    <mergeCell ref="A145:G145"/>
    <mergeCell ref="A146:B146"/>
    <mergeCell ref="A147:B147"/>
    <mergeCell ref="C153:D153"/>
    <mergeCell ref="C154:D154"/>
    <mergeCell ref="C155:D155"/>
    <mergeCell ref="E150:F150"/>
    <mergeCell ref="E151:F151"/>
    <mergeCell ref="E152:F152"/>
    <mergeCell ref="E153:F153"/>
    <mergeCell ref="E154:F154"/>
    <mergeCell ref="E155:F155"/>
    <mergeCell ref="H168:H169"/>
    <mergeCell ref="A169:B169"/>
    <mergeCell ref="A156:B156"/>
    <mergeCell ref="A157:B163"/>
    <mergeCell ref="C157:G157"/>
    <mergeCell ref="D158:G158"/>
    <mergeCell ref="D159:G159"/>
    <mergeCell ref="H159:H160"/>
    <mergeCell ref="D160:G160"/>
    <mergeCell ref="D161:G161"/>
    <mergeCell ref="D162:G162"/>
    <mergeCell ref="D163:G163"/>
    <mergeCell ref="C156:D156"/>
    <mergeCell ref="E156:F156"/>
    <mergeCell ref="E167:F167"/>
    <mergeCell ref="E168:F168"/>
    <mergeCell ref="E169:F169"/>
    <mergeCell ref="A170:B170"/>
    <mergeCell ref="A171:B171"/>
    <mergeCell ref="A172:B172"/>
    <mergeCell ref="A173:B173"/>
    <mergeCell ref="A174:B174"/>
    <mergeCell ref="A175:B175"/>
    <mergeCell ref="B165:G165"/>
    <mergeCell ref="A166:G166"/>
    <mergeCell ref="A167:B167"/>
    <mergeCell ref="A168:B168"/>
    <mergeCell ref="C172:D172"/>
    <mergeCell ref="C173:D173"/>
    <mergeCell ref="C174:D174"/>
    <mergeCell ref="C175:D175"/>
    <mergeCell ref="C167:D167"/>
    <mergeCell ref="C168:D168"/>
    <mergeCell ref="C169:D169"/>
    <mergeCell ref="C170:D170"/>
    <mergeCell ref="C171:D171"/>
    <mergeCell ref="E170:F170"/>
    <mergeCell ref="E171:F171"/>
    <mergeCell ref="E172:F172"/>
    <mergeCell ref="E173:F173"/>
    <mergeCell ref="E174:F174"/>
    <mergeCell ref="H180:H181"/>
    <mergeCell ref="D181:G181"/>
    <mergeCell ref="D182:G182"/>
    <mergeCell ref="D183:G183"/>
    <mergeCell ref="D184:G184"/>
    <mergeCell ref="B186:G186"/>
    <mergeCell ref="A176:B176"/>
    <mergeCell ref="A177:B177"/>
    <mergeCell ref="A178:B184"/>
    <mergeCell ref="C178:G178"/>
    <mergeCell ref="D179:G179"/>
    <mergeCell ref="D180:G180"/>
    <mergeCell ref="C176:D176"/>
    <mergeCell ref="C177:D177"/>
    <mergeCell ref="A192:B192"/>
    <mergeCell ref="A193:B193"/>
    <mergeCell ref="A194:B194"/>
    <mergeCell ref="A195:B195"/>
    <mergeCell ref="A196:B196"/>
    <mergeCell ref="A197:B197"/>
    <mergeCell ref="A187:G187"/>
    <mergeCell ref="A188:B188"/>
    <mergeCell ref="A189:B189"/>
    <mergeCell ref="A190:B190"/>
    <mergeCell ref="A191:B191"/>
    <mergeCell ref="C188:D188"/>
    <mergeCell ref="C189:D189"/>
    <mergeCell ref="C190:D190"/>
    <mergeCell ref="C191:D191"/>
    <mergeCell ref="C195:D195"/>
    <mergeCell ref="C196:D196"/>
    <mergeCell ref="C197:D197"/>
    <mergeCell ref="E194:F194"/>
    <mergeCell ref="E195:F195"/>
    <mergeCell ref="E196:F196"/>
    <mergeCell ref="E197:F197"/>
    <mergeCell ref="A218:B218"/>
    <mergeCell ref="A219:B219"/>
    <mergeCell ref="A220:B226"/>
    <mergeCell ref="C220:G220"/>
    <mergeCell ref="D221:G221"/>
    <mergeCell ref="D222:G222"/>
    <mergeCell ref="A212:B212"/>
    <mergeCell ref="A213:B213"/>
    <mergeCell ref="A214:B214"/>
    <mergeCell ref="A215:B215"/>
    <mergeCell ref="A216:B216"/>
    <mergeCell ref="A217:B217"/>
    <mergeCell ref="E212:F212"/>
    <mergeCell ref="E213:F213"/>
    <mergeCell ref="E214:F214"/>
    <mergeCell ref="E215:F215"/>
    <mergeCell ref="E216:F216"/>
    <mergeCell ref="E217:F217"/>
    <mergeCell ref="E218:F218"/>
    <mergeCell ref="E219:F219"/>
    <mergeCell ref="H231:H232"/>
    <mergeCell ref="A232:B232"/>
    <mergeCell ref="A233:B233"/>
    <mergeCell ref="C230:D230"/>
    <mergeCell ref="C231:D231"/>
    <mergeCell ref="C232:D232"/>
    <mergeCell ref="C233:D233"/>
    <mergeCell ref="D223:G223"/>
    <mergeCell ref="D224:G224"/>
    <mergeCell ref="D225:G225"/>
    <mergeCell ref="D226:G226"/>
    <mergeCell ref="B228:G228"/>
    <mergeCell ref="E230:F230"/>
    <mergeCell ref="E231:F231"/>
    <mergeCell ref="E232:F232"/>
    <mergeCell ref="E233:F233"/>
    <mergeCell ref="A234:B234"/>
    <mergeCell ref="A235:B235"/>
    <mergeCell ref="A236:B236"/>
    <mergeCell ref="A237:B237"/>
    <mergeCell ref="A238:B238"/>
    <mergeCell ref="A239:B239"/>
    <mergeCell ref="A229:G229"/>
    <mergeCell ref="A230:B230"/>
    <mergeCell ref="A231:B231"/>
    <mergeCell ref="C237:D237"/>
    <mergeCell ref="C238:D238"/>
    <mergeCell ref="C239:D239"/>
    <mergeCell ref="E234:F234"/>
    <mergeCell ref="E235:F235"/>
    <mergeCell ref="E236:F236"/>
    <mergeCell ref="E237:F237"/>
    <mergeCell ref="E238:F238"/>
    <mergeCell ref="E239:F239"/>
    <mergeCell ref="A249:B249"/>
    <mergeCell ref="A250:B250"/>
    <mergeCell ref="A252:G252"/>
    <mergeCell ref="A240:B240"/>
    <mergeCell ref="A241:B247"/>
    <mergeCell ref="C241:G241"/>
    <mergeCell ref="D242:G242"/>
    <mergeCell ref="D243:G243"/>
    <mergeCell ref="H243:H244"/>
    <mergeCell ref="D244:G244"/>
    <mergeCell ref="D245:G245"/>
    <mergeCell ref="D246:G246"/>
    <mergeCell ref="D247:G247"/>
    <mergeCell ref="C240:D240"/>
    <mergeCell ref="E240:F240"/>
    <mergeCell ref="A270:B270"/>
    <mergeCell ref="A271:B271"/>
    <mergeCell ref="A272:B272"/>
    <mergeCell ref="A261:B261"/>
    <mergeCell ref="A262:B262"/>
    <mergeCell ref="A263:G263"/>
    <mergeCell ref="A264:B264"/>
    <mergeCell ref="A265:B265"/>
    <mergeCell ref="A266:B266"/>
    <mergeCell ref="C268:G268"/>
    <mergeCell ref="C269:G269"/>
    <mergeCell ref="C270:G270"/>
    <mergeCell ref="C271:G271"/>
    <mergeCell ref="C272:G272"/>
    <mergeCell ref="A349:B349"/>
    <mergeCell ref="A337:B337"/>
    <mergeCell ref="A338:B338"/>
    <mergeCell ref="A340:B340"/>
    <mergeCell ref="A341:B341"/>
    <mergeCell ref="A342:B342"/>
    <mergeCell ref="A344:B344"/>
    <mergeCell ref="A313:B322"/>
    <mergeCell ref="A324:B331"/>
    <mergeCell ref="A333:G333"/>
    <mergeCell ref="A334:B334"/>
    <mergeCell ref="A335:B335"/>
    <mergeCell ref="A336:B336"/>
    <mergeCell ref="C349:G349"/>
    <mergeCell ref="C342:G342"/>
    <mergeCell ref="C344:G344"/>
    <mergeCell ref="C345:G345"/>
    <mergeCell ref="C346:G346"/>
    <mergeCell ref="C347:G347"/>
    <mergeCell ref="C348:G348"/>
    <mergeCell ref="C335:G335"/>
    <mergeCell ref="C336:G336"/>
    <mergeCell ref="C337:G337"/>
    <mergeCell ref="C338:G338"/>
    <mergeCell ref="C62:D62"/>
    <mergeCell ref="C63:D63"/>
    <mergeCell ref="C64:D64"/>
    <mergeCell ref="C65:D65"/>
    <mergeCell ref="C66:D66"/>
    <mergeCell ref="A345:B345"/>
    <mergeCell ref="A346:B346"/>
    <mergeCell ref="A347:B347"/>
    <mergeCell ref="A348:B348"/>
    <mergeCell ref="A293:B295"/>
    <mergeCell ref="A297:B299"/>
    <mergeCell ref="A300:B302"/>
    <mergeCell ref="A303:B305"/>
    <mergeCell ref="A296:G296"/>
    <mergeCell ref="A307:G307"/>
    <mergeCell ref="A273:B273"/>
    <mergeCell ref="A274:B276"/>
    <mergeCell ref="A277:B279"/>
    <mergeCell ref="A280:B282"/>
    <mergeCell ref="A283:B283"/>
    <mergeCell ref="A284:B284"/>
    <mergeCell ref="A267:B267"/>
    <mergeCell ref="A268:B268"/>
    <mergeCell ref="A269:B269"/>
    <mergeCell ref="C86:D86"/>
    <mergeCell ref="C87:D87"/>
    <mergeCell ref="C88:D88"/>
    <mergeCell ref="C89:D89"/>
    <mergeCell ref="C90:D90"/>
    <mergeCell ref="C91:D91"/>
    <mergeCell ref="C69:D69"/>
    <mergeCell ref="C70:D70"/>
    <mergeCell ref="C71:D71"/>
    <mergeCell ref="C72:D72"/>
    <mergeCell ref="C83:D83"/>
    <mergeCell ref="C84:D84"/>
    <mergeCell ref="A108:B108"/>
    <mergeCell ref="A109:B109"/>
    <mergeCell ref="A110:B110"/>
    <mergeCell ref="A111:B111"/>
    <mergeCell ref="A112:B112"/>
    <mergeCell ref="A113:B113"/>
    <mergeCell ref="C150:D150"/>
    <mergeCell ref="C151:D151"/>
    <mergeCell ref="C152:D152"/>
    <mergeCell ref="C130:D130"/>
    <mergeCell ref="C131:D131"/>
    <mergeCell ref="C132:D132"/>
    <mergeCell ref="C133:D133"/>
    <mergeCell ref="C134:D134"/>
    <mergeCell ref="C135:D135"/>
    <mergeCell ref="C109:D109"/>
    <mergeCell ref="C110:D110"/>
    <mergeCell ref="C111:D111"/>
    <mergeCell ref="C112:D112"/>
    <mergeCell ref="C113:D113"/>
    <mergeCell ref="B123:G123"/>
    <mergeCell ref="A124:G124"/>
    <mergeCell ref="A125:B125"/>
    <mergeCell ref="A126:B126"/>
    <mergeCell ref="B207:G207"/>
    <mergeCell ref="A208:G208"/>
    <mergeCell ref="A209:B209"/>
    <mergeCell ref="A210:B210"/>
    <mergeCell ref="A211:B211"/>
    <mergeCell ref="A198:B198"/>
    <mergeCell ref="A199:B205"/>
    <mergeCell ref="C199:G199"/>
    <mergeCell ref="D200:G200"/>
    <mergeCell ref="D201:G201"/>
    <mergeCell ref="D202:G202"/>
    <mergeCell ref="D203:G203"/>
    <mergeCell ref="D204:G204"/>
    <mergeCell ref="D205:G205"/>
    <mergeCell ref="E198:F198"/>
    <mergeCell ref="E209:F209"/>
    <mergeCell ref="E210:F210"/>
    <mergeCell ref="E211:F211"/>
    <mergeCell ref="F29:G29"/>
    <mergeCell ref="F30:G30"/>
    <mergeCell ref="F31:G31"/>
    <mergeCell ref="F32:G32"/>
    <mergeCell ref="F33:G33"/>
    <mergeCell ref="F34:G34"/>
    <mergeCell ref="C234:D234"/>
    <mergeCell ref="C235:D235"/>
    <mergeCell ref="C236:D236"/>
    <mergeCell ref="C214:D214"/>
    <mergeCell ref="C215:D215"/>
    <mergeCell ref="C216:D216"/>
    <mergeCell ref="C217:D217"/>
    <mergeCell ref="C218:D218"/>
    <mergeCell ref="C219:D219"/>
    <mergeCell ref="C198:D198"/>
    <mergeCell ref="C209:D209"/>
    <mergeCell ref="C210:D210"/>
    <mergeCell ref="C211:D211"/>
    <mergeCell ref="C212:D212"/>
    <mergeCell ref="C213:D213"/>
    <mergeCell ref="C192:D192"/>
    <mergeCell ref="C193:D193"/>
    <mergeCell ref="C194:D194"/>
  </mergeCells>
  <conditionalFormatting sqref="A63:A72">
    <cfRule type="containsText" dxfId="44" priority="49" operator="containsText" text="Select">
      <formula>NOT(ISERROR(SEARCH("Select",A63)))</formula>
    </cfRule>
  </conditionalFormatting>
  <conditionalFormatting sqref="A84:A93">
    <cfRule type="containsText" dxfId="43" priority="46" operator="containsText" text="Select">
      <formula>NOT(ISERROR(SEARCH("Select",A84)))</formula>
    </cfRule>
  </conditionalFormatting>
  <conditionalFormatting sqref="A105:A114">
    <cfRule type="containsText" dxfId="42" priority="43" operator="containsText" text="Select">
      <formula>NOT(ISERROR(SEARCH("Select",A105)))</formula>
    </cfRule>
  </conditionalFormatting>
  <conditionalFormatting sqref="A126:A135">
    <cfRule type="containsText" dxfId="41" priority="40" operator="containsText" text="Select">
      <formula>NOT(ISERROR(SEARCH("Select",A126)))</formula>
    </cfRule>
  </conditionalFormatting>
  <conditionalFormatting sqref="A147:A156">
    <cfRule type="containsText" dxfId="40" priority="37" operator="containsText" text="Select">
      <formula>NOT(ISERROR(SEARCH("Select",A147)))</formula>
    </cfRule>
  </conditionalFormatting>
  <conditionalFormatting sqref="A168:A177">
    <cfRule type="containsText" dxfId="39" priority="34" operator="containsText" text="Select">
      <formula>NOT(ISERROR(SEARCH("Select",A168)))</formula>
    </cfRule>
  </conditionalFormatting>
  <conditionalFormatting sqref="A189:A198">
    <cfRule type="containsText" dxfId="38" priority="31" operator="containsText" text="Select">
      <formula>NOT(ISERROR(SEARCH("Select",A189)))</formula>
    </cfRule>
  </conditionalFormatting>
  <conditionalFormatting sqref="A210:A219">
    <cfRule type="containsText" dxfId="37" priority="28" operator="containsText" text="Select">
      <formula>NOT(ISERROR(SEARCH("Select",A210)))</formula>
    </cfRule>
  </conditionalFormatting>
  <conditionalFormatting sqref="A231:A240">
    <cfRule type="containsText" dxfId="36" priority="25" operator="containsText" text="Select">
      <formula>NOT(ISERROR(SEARCH("Select",A231)))</formula>
    </cfRule>
  </conditionalFormatting>
  <conditionalFormatting sqref="C14">
    <cfRule type="containsText" dxfId="35" priority="13" operator="containsText" text="Select">
      <formula>NOT(ISERROR(SEARCH("Select",C14)))</formula>
    </cfRule>
  </conditionalFormatting>
  <conditionalFormatting sqref="C16 A42:A51">
    <cfRule type="containsText" dxfId="34" priority="54" operator="containsText" text="Select">
      <formula>NOT(ISERROR(SEARCH("Select",A16)))</formula>
    </cfRule>
  </conditionalFormatting>
  <conditionalFormatting sqref="C18:C23 C25:C35">
    <cfRule type="containsText" dxfId="33" priority="53" operator="containsText" text="Select">
      <formula>NOT(ISERROR(SEARCH("Select",C18)))</formula>
    </cfRule>
  </conditionalFormatting>
  <conditionalFormatting sqref="C249:C250">
    <cfRule type="containsText" dxfId="32" priority="12" operator="containsText" text="Select">
      <formula>NOT(ISERROR(SEARCH("Select",C249)))</formula>
    </cfRule>
  </conditionalFormatting>
  <conditionalFormatting sqref="C253">
    <cfRule type="containsText" dxfId="31" priority="11" operator="containsText" text="Select">
      <formula>NOT(ISERROR(SEARCH("Select",C253)))</formula>
    </cfRule>
  </conditionalFormatting>
  <conditionalFormatting sqref="E26:E35">
    <cfRule type="containsText" dxfId="30" priority="50" operator="containsText" text="Select">
      <formula>NOT(ISERROR(SEARCH("Select",E26)))</formula>
    </cfRule>
  </conditionalFormatting>
  <conditionalFormatting sqref="E42:E51">
    <cfRule type="containsText" dxfId="29" priority="10" operator="containsText" text="Select">
      <formula>NOT(ISERROR(SEARCH("Select",E42)))</formula>
    </cfRule>
  </conditionalFormatting>
  <conditionalFormatting sqref="E63:E72">
    <cfRule type="containsText" dxfId="28" priority="9" operator="containsText" text="Select">
      <formula>NOT(ISERROR(SEARCH("Select",E63)))</formula>
    </cfRule>
  </conditionalFormatting>
  <conditionalFormatting sqref="E84:E93">
    <cfRule type="containsText" dxfId="27" priority="8" operator="containsText" text="Select">
      <formula>NOT(ISERROR(SEARCH("Select",E84)))</formula>
    </cfRule>
  </conditionalFormatting>
  <conditionalFormatting sqref="E105:E114">
    <cfRule type="containsText" dxfId="26" priority="7" operator="containsText" text="Select">
      <formula>NOT(ISERROR(SEARCH("Select",E105)))</formula>
    </cfRule>
  </conditionalFormatting>
  <conditionalFormatting sqref="E126:E135">
    <cfRule type="containsText" dxfId="25" priority="6" operator="containsText" text="Select">
      <formula>NOT(ISERROR(SEARCH("Select",E126)))</formula>
    </cfRule>
  </conditionalFormatting>
  <conditionalFormatting sqref="E147:E156">
    <cfRule type="containsText" dxfId="24" priority="5" operator="containsText" text="Select">
      <formula>NOT(ISERROR(SEARCH("Select",E147)))</formula>
    </cfRule>
  </conditionalFormatting>
  <conditionalFormatting sqref="E168:E177">
    <cfRule type="containsText" dxfId="23" priority="4" operator="containsText" text="Select">
      <formula>NOT(ISERROR(SEARCH("Select",E168)))</formula>
    </cfRule>
  </conditionalFormatting>
  <conditionalFormatting sqref="E189:E198">
    <cfRule type="containsText" dxfId="22" priority="3" operator="containsText" text="Select">
      <formula>NOT(ISERROR(SEARCH("Select",E189)))</formula>
    </cfRule>
  </conditionalFormatting>
  <conditionalFormatting sqref="E210:E219">
    <cfRule type="containsText" dxfId="21" priority="2" operator="containsText" text="Select">
      <formula>NOT(ISERROR(SEARCH("Select",E210)))</formula>
    </cfRule>
  </conditionalFormatting>
  <conditionalFormatting sqref="E231:E240">
    <cfRule type="containsText" dxfId="20" priority="1" operator="containsText" text="Select">
      <formula>NOT(ISERROR(SEARCH("Select",E231)))</formula>
    </cfRule>
  </conditionalFormatting>
  <conditionalFormatting sqref="G42:G51">
    <cfRule type="containsText" dxfId="19" priority="51" operator="containsText" text="NOT">
      <formula>NOT(ISERROR(SEARCH("NOT",G42)))</formula>
    </cfRule>
    <cfRule type="containsText" dxfId="18" priority="52" operator="containsText" text="Select">
      <formula>NOT(ISERROR(SEARCH("Select",G42)))</formula>
    </cfRule>
  </conditionalFormatting>
  <conditionalFormatting sqref="G63:G72">
    <cfRule type="containsText" dxfId="17" priority="47" operator="containsText" text="NOT">
      <formula>NOT(ISERROR(SEARCH("NOT",G63)))</formula>
    </cfRule>
    <cfRule type="containsText" dxfId="16" priority="48" operator="containsText" text="Select">
      <formula>NOT(ISERROR(SEARCH("Select",G63)))</formula>
    </cfRule>
  </conditionalFormatting>
  <conditionalFormatting sqref="G84:G93">
    <cfRule type="containsText" dxfId="15" priority="45" operator="containsText" text="Select">
      <formula>NOT(ISERROR(SEARCH("Select",G84)))</formula>
    </cfRule>
    <cfRule type="containsText" dxfId="14" priority="44" operator="containsText" text="NOT">
      <formula>NOT(ISERROR(SEARCH("NOT",G84)))</formula>
    </cfRule>
  </conditionalFormatting>
  <conditionalFormatting sqref="G105:G114">
    <cfRule type="containsText" dxfId="13" priority="41" operator="containsText" text="NOT">
      <formula>NOT(ISERROR(SEARCH("NOT",G105)))</formula>
    </cfRule>
    <cfRule type="containsText" dxfId="12" priority="42" operator="containsText" text="Select">
      <formula>NOT(ISERROR(SEARCH("Select",G105)))</formula>
    </cfRule>
  </conditionalFormatting>
  <conditionalFormatting sqref="G126:G135">
    <cfRule type="containsText" dxfId="11" priority="38" operator="containsText" text="NOT">
      <formula>NOT(ISERROR(SEARCH("NOT",G126)))</formula>
    </cfRule>
    <cfRule type="containsText" dxfId="10" priority="39" operator="containsText" text="Select">
      <formula>NOT(ISERROR(SEARCH("Select",G126)))</formula>
    </cfRule>
  </conditionalFormatting>
  <conditionalFormatting sqref="G147:G156">
    <cfRule type="containsText" dxfId="9" priority="35" operator="containsText" text="NOT">
      <formula>NOT(ISERROR(SEARCH("NOT",G147)))</formula>
    </cfRule>
    <cfRule type="containsText" dxfId="8" priority="36" operator="containsText" text="Select">
      <formula>NOT(ISERROR(SEARCH("Select",G147)))</formula>
    </cfRule>
  </conditionalFormatting>
  <conditionalFormatting sqref="G168:G177">
    <cfRule type="containsText" dxfId="7" priority="33" operator="containsText" text="Select">
      <formula>NOT(ISERROR(SEARCH("Select",G168)))</formula>
    </cfRule>
    <cfRule type="containsText" dxfId="6" priority="32" operator="containsText" text="NOT">
      <formula>NOT(ISERROR(SEARCH("NOT",G168)))</formula>
    </cfRule>
  </conditionalFormatting>
  <conditionalFormatting sqref="G189:G198">
    <cfRule type="containsText" dxfId="5" priority="30" operator="containsText" text="Select">
      <formula>NOT(ISERROR(SEARCH("Select",G189)))</formula>
    </cfRule>
    <cfRule type="containsText" dxfId="4" priority="29" operator="containsText" text="NOT">
      <formula>NOT(ISERROR(SEARCH("NOT",G189)))</formula>
    </cfRule>
  </conditionalFormatting>
  <conditionalFormatting sqref="G210:G219">
    <cfRule type="containsText" dxfId="3" priority="27" operator="containsText" text="Select">
      <formula>NOT(ISERROR(SEARCH("Select",G210)))</formula>
    </cfRule>
    <cfRule type="containsText" dxfId="2" priority="26" operator="containsText" text="NOT">
      <formula>NOT(ISERROR(SEARCH("NOT",G210)))</formula>
    </cfRule>
  </conditionalFormatting>
  <conditionalFormatting sqref="G231:G240">
    <cfRule type="containsText" dxfId="1" priority="24" operator="containsText" text="Select">
      <formula>NOT(ISERROR(SEARCH("Select",G231)))</formula>
    </cfRule>
    <cfRule type="containsText" dxfId="0" priority="23" operator="containsText" text="NOT">
      <formula>NOT(ISERROR(SEARCH("NOT",G231)))</formula>
    </cfRule>
  </conditionalFormatting>
  <dataValidations count="14">
    <dataValidation type="list" allowBlank="1" showInputMessage="1" showErrorMessage="1" sqref="C347:G347">
      <formula1>accreditedcertified</formula1>
    </dataValidation>
    <dataValidation type="list" allowBlank="1" showInputMessage="1" showErrorMessage="1" sqref="G231:G240 G63:G72 G84:G93 G105:G114 G126:G135 G147:G156 G168:G177 G189:G198 G210:G219 G42:G51">
      <formula1>Target_Achieved</formula1>
    </dataValidation>
    <dataValidation type="list" allowBlank="1" showInputMessage="1" showErrorMessage="1" sqref="E210:E219 E42:E51 E63:E72 E84:E93 E105:E114 E126:E135 E147:E156 E168:E177 E189:E198 E231:E240">
      <formula1>Target_Type</formula1>
    </dataValidation>
    <dataValidation allowBlank="1" showErrorMessage="1" sqref="C22:G23 C52:C58 C73:C80 G62 C94:C101 G83 C115:C122 G104 C136:C143 G125 C157:C164 G146 C178:C185 G167 C199:C206 G188 C220:C227 G209 C241:C248 G230 G41 E62 C83 E104 C125 E146 C167 E188 C209 C41 E41 C62 E83 C104 E125 C146 E167 C188 E209 C230 E230"/>
    <dataValidation type="list" allowBlank="1" showInputMessage="1" showErrorMessage="1" sqref="C19">
      <formula1>ReportingYear</formula1>
    </dataValidation>
    <dataValidation type="list" allowBlank="1" showInputMessage="1" showErrorMessage="1" sqref="E26:E35">
      <formula1>Annex_I_Activity</formula1>
    </dataValidation>
    <dataValidation type="list" allowBlank="1" showErrorMessage="1" prompt="Please select" sqref="C262:G262">
      <formula1>rulescompliance4</formula1>
    </dataValidation>
    <dataValidation type="list" allowBlank="1" showErrorMessage="1" prompt="Please select" sqref="C288:G288 D284:G284 C277:G277 D264:G272 C261:G261 C283:C284 C274:G274 C264:C273 C293 C280:G280">
      <formula1>rulescompliance3</formula1>
    </dataValidation>
    <dataValidation type="list" allowBlank="1" showErrorMessage="1" prompt="Please select" sqref="C276:G276 C279:G279">
      <formula1>RulesCompliance</formula1>
    </dataValidation>
    <dataValidation type="list" allowBlank="1" showInputMessage="1" showErrorMessage="1" sqref="A42:A51 A63:A72 A84:A93 A105:A114 A126:A135 A147:A156 A168:A177 A189:A198 A210:A219 A231:A240">
      <formula1>Sub_Installations</formula1>
    </dataValidation>
    <dataValidation type="list" allowBlank="1" showInputMessage="1" showErrorMessage="1" sqref="C14">
      <formula1>SelectYesNo</formula1>
    </dataValidation>
    <dataValidation type="list" allowBlank="1" showInputMessage="1" showErrorMessage="1" promptTitle="xxx" sqref="C249:C250 C253">
      <formula1>SelectYesNo</formula1>
    </dataValidation>
    <dataValidation type="list" allowBlank="1" showInputMessage="1" showErrorMessage="1" sqref="C290 C285:G285">
      <formula1>rulescompliance3</formula1>
    </dataValidation>
    <dataValidation type="list" allowBlank="1" showErrorMessage="1" prompt="Please select" sqref="C297 C300 C303">
      <formula1>yesno</formula1>
    </dataValidation>
  </dataValidations>
  <pageMargins left="0.43307086614173229" right="0.31496062992125984" top="0.35433070866141736" bottom="0.51181102362204722" header="0.23622047244094491" footer="0.19685039370078741"/>
  <pageSetup paperSize="9" scale="88" fitToHeight="9" orientation="portrait" cellComments="asDisplayed"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83"/>
  <sheetViews>
    <sheetView workbookViewId="0">
      <selection activeCell="E26" sqref="E26"/>
    </sheetView>
  </sheetViews>
  <sheetFormatPr defaultColWidth="9.28515625" defaultRowHeight="12.75" x14ac:dyDescent="0.2"/>
  <cols>
    <col min="1" max="1" width="4.7109375" style="55" customWidth="1"/>
    <col min="2" max="2" width="25.7109375" style="64" customWidth="1"/>
    <col min="3" max="3" width="10.7109375" style="64" customWidth="1"/>
    <col min="4" max="4" width="40.7109375" style="64" customWidth="1"/>
    <col min="5" max="6" width="9.7109375" style="46" customWidth="1"/>
    <col min="7" max="7" width="75.7109375" style="44" customWidth="1"/>
    <col min="8" max="8" width="54.7109375" style="138" customWidth="1"/>
    <col min="9" max="16384" width="9.28515625" style="44"/>
  </cols>
  <sheetData>
    <row r="1" spans="1:8" x14ac:dyDescent="0.2">
      <c r="A1" s="589" t="str">
        <f>Translations!$B$9</f>
        <v>Доклад от проверката — Система за търговия с емисии</v>
      </c>
      <c r="B1" s="589"/>
      <c r="C1" s="589"/>
      <c r="D1" s="589"/>
      <c r="E1" s="589"/>
      <c r="F1" s="216"/>
      <c r="G1" s="316" t="str">
        <f>Translations!$B$6</f>
        <v>НАСОКИ ЗА ПРОВЕРКИ</v>
      </c>
    </row>
    <row r="2" spans="1:8" x14ac:dyDescent="0.2">
      <c r="A2" s="589" t="str">
        <f>Translations!$B$8</f>
        <v xml:space="preserve">Докладване за неутралност по отношение на климата по СТЕ на ЕС </v>
      </c>
      <c r="B2" s="589"/>
      <c r="C2" s="589"/>
      <c r="D2" s="589"/>
      <c r="E2" s="589"/>
      <c r="F2" s="216"/>
      <c r="G2" s="66"/>
    </row>
    <row r="3" spans="1:8" x14ac:dyDescent="0.2">
      <c r="A3" s="50"/>
      <c r="B3" s="781" t="str">
        <f>CONCATENATE(IF('Opinion Statement (Inst)'!B11="",OperatorName,'Opinion Statement (Inst)'!B11)," - ",IF('Opinion Statement (Inst)'!B12="",InstallationName,'Opinion Statement (Inst)'!B12))</f>
        <v>Име на оператора - Име на инсталацията</v>
      </c>
      <c r="C3" s="782"/>
      <c r="D3" s="783"/>
      <c r="E3" s="55"/>
      <c r="F3" s="216"/>
      <c r="G3" s="779" t="str">
        <f>Translations!$B$11</f>
        <v>Забележка — името на инсталацията ще бъде автоматично взето, след като бъде въведено в становището</v>
      </c>
    </row>
    <row r="4" spans="1:8" x14ac:dyDescent="0.2">
      <c r="A4" s="784" t="str">
        <f>Translations!$B$258</f>
        <v>Приложение 1А — Неточности, несъответствия, несъответствия и препоръчителни подобрения</v>
      </c>
      <c r="B4" s="784"/>
      <c r="C4" s="784"/>
      <c r="D4" s="784"/>
      <c r="E4" s="784"/>
      <c r="F4" s="216"/>
      <c r="G4" s="779"/>
    </row>
    <row r="5" spans="1:8" ht="13.5" customHeight="1" x14ac:dyDescent="0.2">
      <c r="B5" s="47"/>
      <c r="C5" s="47"/>
      <c r="D5" s="47"/>
      <c r="E5" s="55"/>
      <c r="F5" s="216"/>
      <c r="G5" s="66"/>
    </row>
    <row r="6" spans="1:8" ht="28.15" customHeight="1" thickBot="1" x14ac:dyDescent="0.25">
      <c r="A6" s="67" t="s">
        <v>14</v>
      </c>
      <c r="B6" s="515" t="str">
        <f>Translations!$B$259</f>
        <v>Некоригирани неточности, които не са били коригирани преди издаването на доклада от проверката</v>
      </c>
      <c r="C6" s="515"/>
      <c r="D6" s="515"/>
      <c r="E6" s="55" t="str">
        <f>Translations!$B$260</f>
        <v>Материални ли са?</v>
      </c>
      <c r="F6" s="216"/>
      <c r="G6" s="68" t="str">
        <f>Translations!$B$261</f>
        <v>Моля, изберете „Да“ или „Не“ в колоната „Материал“ според случая.</v>
      </c>
      <c r="H6" s="75"/>
    </row>
    <row r="7" spans="1:8" ht="12.75" customHeight="1" x14ac:dyDescent="0.2">
      <c r="A7" s="69" t="s">
        <v>15</v>
      </c>
      <c r="B7" s="780"/>
      <c r="C7" s="780"/>
      <c r="D7" s="780"/>
      <c r="E7" s="134" t="s">
        <v>659</v>
      </c>
      <c r="F7" s="216"/>
      <c r="G7" s="677" t="str">
        <f>Translations!$B$262</f>
        <v>Моля, въведете съответното описание, по един ред за всяка некоригирана точка на неточност.  Ако е необходимо допълнително място, моля, добавете редове и брой точки поотделно.  Ако няма некоригирани неточности, моля, посочете НЕ Е ПРИЛОЖИМО на първия ред.</v>
      </c>
    </row>
    <row r="8" spans="1:8" x14ac:dyDescent="0.2">
      <c r="A8" s="48" t="s">
        <v>16</v>
      </c>
      <c r="B8" s="601"/>
      <c r="C8" s="601"/>
      <c r="D8" s="601"/>
      <c r="E8" s="125" t="s">
        <v>659</v>
      </c>
      <c r="F8" s="216"/>
      <c r="G8" s="677"/>
    </row>
    <row r="9" spans="1:8" ht="12.75" customHeight="1" x14ac:dyDescent="0.2">
      <c r="A9" s="48" t="s">
        <v>17</v>
      </c>
      <c r="B9" s="601"/>
      <c r="C9" s="601"/>
      <c r="D9" s="601"/>
      <c r="E9" s="125" t="s">
        <v>659</v>
      </c>
      <c r="F9" s="216"/>
      <c r="G9" s="677"/>
    </row>
    <row r="10" spans="1:8" ht="12.75" customHeight="1" x14ac:dyDescent="0.2">
      <c r="A10" s="48" t="s">
        <v>18</v>
      </c>
      <c r="B10" s="601"/>
      <c r="C10" s="601"/>
      <c r="D10" s="601"/>
      <c r="E10" s="125" t="s">
        <v>659</v>
      </c>
      <c r="F10" s="216"/>
      <c r="G10" s="677"/>
    </row>
    <row r="11" spans="1:8" ht="12.75" customHeight="1" x14ac:dyDescent="0.2">
      <c r="A11" s="48" t="s">
        <v>19</v>
      </c>
      <c r="B11" s="601"/>
      <c r="C11" s="601"/>
      <c r="D11" s="601"/>
      <c r="E11" s="125" t="s">
        <v>659</v>
      </c>
      <c r="F11" s="216"/>
      <c r="G11" s="677"/>
    </row>
    <row r="12" spans="1:8" ht="12.75" customHeight="1" x14ac:dyDescent="0.2">
      <c r="A12" s="48" t="s">
        <v>20</v>
      </c>
      <c r="B12" s="601"/>
      <c r="C12" s="601"/>
      <c r="D12" s="601"/>
      <c r="E12" s="125" t="s">
        <v>659</v>
      </c>
      <c r="F12" s="216"/>
      <c r="G12" s="677" t="str">
        <f>Translations!$B$263</f>
        <v>&lt;Да се посочат подробности за неточността, включително естеството, размера и за кой елемент от отчета се отнася тя; и защо има материален ефект, ако е приложимо.  Необходимо е ясно да се посочи дали неточността е надценена (например по-висока, отколкото следва да бъде) или занижена (по-ниска, отколкото следва да бъде). За повече информация как да класифицирате и докладвате неточности, моля, вижте насоките на службите на Европейската комисия.&gt;</v>
      </c>
    </row>
    <row r="13" spans="1:8" ht="12.75" customHeight="1" x14ac:dyDescent="0.2">
      <c r="A13" s="48" t="s">
        <v>21</v>
      </c>
      <c r="B13" s="601"/>
      <c r="C13" s="601"/>
      <c r="D13" s="601"/>
      <c r="E13" s="125" t="s">
        <v>659</v>
      </c>
      <c r="F13" s="216"/>
      <c r="G13" s="677"/>
    </row>
    <row r="14" spans="1:8" ht="15" customHeight="1" x14ac:dyDescent="0.2">
      <c r="A14" s="48" t="s">
        <v>22</v>
      </c>
      <c r="B14" s="601"/>
      <c r="C14" s="601"/>
      <c r="D14" s="601"/>
      <c r="E14" s="125" t="s">
        <v>659</v>
      </c>
      <c r="F14" s="216"/>
      <c r="G14" s="677"/>
    </row>
    <row r="15" spans="1:8" ht="12.75" customHeight="1" x14ac:dyDescent="0.2">
      <c r="A15" s="48" t="s">
        <v>23</v>
      </c>
      <c r="B15" s="601"/>
      <c r="C15" s="601"/>
      <c r="D15" s="601"/>
      <c r="E15" s="125" t="s">
        <v>659</v>
      </c>
      <c r="F15" s="216"/>
      <c r="G15" s="677"/>
    </row>
    <row r="16" spans="1:8" ht="13.5" thickBot="1" x14ac:dyDescent="0.25">
      <c r="A16" s="49" t="s">
        <v>24</v>
      </c>
      <c r="B16" s="603"/>
      <c r="C16" s="603"/>
      <c r="D16" s="603"/>
      <c r="E16" s="135" t="s">
        <v>659</v>
      </c>
      <c r="F16" s="216"/>
      <c r="G16" s="677"/>
    </row>
    <row r="17" spans="1:8" x14ac:dyDescent="0.2">
      <c r="B17" s="47"/>
      <c r="C17" s="47"/>
      <c r="D17" s="47"/>
      <c r="E17" s="55"/>
      <c r="F17" s="216"/>
      <c r="G17" s="66"/>
    </row>
    <row r="18" spans="1:8" s="52" customFormat="1" ht="25.5" customHeight="1" thickBot="1" x14ac:dyDescent="0.25">
      <c r="A18" s="67" t="s">
        <v>25</v>
      </c>
      <c r="B18" s="515" t="str">
        <f>Translations!$B$264</f>
        <v>Некоригирани несъответствия с ALCR, ПБР (FAR) или Регламент 2023/2441, установени по време на проверката</v>
      </c>
      <c r="C18" s="515"/>
      <c r="D18" s="515"/>
      <c r="E18" s="55" t="str">
        <f>Translations!$B$260</f>
        <v>Материални ли са?</v>
      </c>
      <c r="F18" s="216"/>
      <c r="G18" s="68"/>
      <c r="H18" s="138"/>
    </row>
    <row r="19" spans="1:8" s="52" customFormat="1" ht="12.75" customHeight="1" x14ac:dyDescent="0.2">
      <c r="A19" s="69" t="s">
        <v>26</v>
      </c>
      <c r="B19" s="780"/>
      <c r="C19" s="780"/>
      <c r="D19" s="780"/>
      <c r="E19" s="134" t="s">
        <v>659</v>
      </c>
      <c r="F19" s="216"/>
      <c r="G19" s="620" t="str">
        <f>Translations!$B$265</f>
        <v>&lt;Моля, попълнете всички съответни данни.  По един ред за всяка точка на несъответствие.  Ако е необходимо допълнително място, моля, добавете редове и брой точки поотделно.  Ако няма несъответствия, моля, посочете НЕ Е ПРИЛОЖИМО на първия ред.&gt;</v>
      </c>
      <c r="H19" s="138"/>
    </row>
    <row r="20" spans="1:8" s="52" customFormat="1" x14ac:dyDescent="0.2">
      <c r="A20" s="48" t="s">
        <v>27</v>
      </c>
      <c r="B20" s="601"/>
      <c r="C20" s="601"/>
      <c r="D20" s="601"/>
      <c r="E20" s="125" t="s">
        <v>659</v>
      </c>
      <c r="F20" s="216"/>
      <c r="G20" s="620"/>
      <c r="H20" s="138"/>
    </row>
    <row r="21" spans="1:8" s="52" customFormat="1" ht="12.75" customHeight="1" x14ac:dyDescent="0.2">
      <c r="A21" s="48" t="s">
        <v>28</v>
      </c>
      <c r="B21" s="601"/>
      <c r="C21" s="601"/>
      <c r="D21" s="601"/>
      <c r="E21" s="125" t="s">
        <v>659</v>
      </c>
      <c r="F21" s="216"/>
      <c r="G21" s="620"/>
      <c r="H21" s="138"/>
    </row>
    <row r="22" spans="1:8" s="52" customFormat="1" ht="12.75" customHeight="1" x14ac:dyDescent="0.2">
      <c r="A22" s="48" t="s">
        <v>29</v>
      </c>
      <c r="B22" s="601"/>
      <c r="C22" s="601"/>
      <c r="D22" s="601"/>
      <c r="E22" s="125" t="s">
        <v>659</v>
      </c>
      <c r="F22" s="216"/>
      <c r="G22" s="620"/>
      <c r="H22" s="138"/>
    </row>
    <row r="23" spans="1:8" s="52" customFormat="1" ht="12.75" customHeight="1" x14ac:dyDescent="0.2">
      <c r="A23" s="48" t="s">
        <v>30</v>
      </c>
      <c r="B23" s="601"/>
      <c r="C23" s="601"/>
      <c r="D23" s="601"/>
      <c r="E23" s="125" t="s">
        <v>659</v>
      </c>
      <c r="F23" s="216"/>
      <c r="G23" s="620"/>
      <c r="H23" s="138"/>
    </row>
    <row r="24" spans="1:8" s="52" customFormat="1" ht="12.75" customHeight="1" x14ac:dyDescent="0.2">
      <c r="A24" s="48" t="s">
        <v>31</v>
      </c>
      <c r="B24" s="601"/>
      <c r="C24" s="601"/>
      <c r="D24" s="601"/>
      <c r="E24" s="125" t="s">
        <v>659</v>
      </c>
      <c r="F24" s="216"/>
      <c r="G24" s="620" t="str">
        <f>Translations!$B$266</f>
        <v>&lt;Да се посочат подробности за неспазването, включително естеството и размера на неспазването, и за кой член от ALCR, ПБР или Регламент 2023/2441 се отнася то. За повече информация как да класифицирате и докладвате несъответствията, моля, вижте насоките на службите на Европейската комисия.&gt;</v>
      </c>
      <c r="H24" s="138"/>
    </row>
    <row r="25" spans="1:8" s="52" customFormat="1" ht="13.5" customHeight="1" x14ac:dyDescent="0.2">
      <c r="A25" s="48" t="s">
        <v>32</v>
      </c>
      <c r="B25" s="601"/>
      <c r="C25" s="601"/>
      <c r="D25" s="601"/>
      <c r="E25" s="125" t="s">
        <v>659</v>
      </c>
      <c r="F25" s="216"/>
      <c r="G25" s="620"/>
      <c r="H25" s="138"/>
    </row>
    <row r="26" spans="1:8" s="52" customFormat="1" ht="13.5" customHeight="1" x14ac:dyDescent="0.2">
      <c r="A26" s="48" t="s">
        <v>33</v>
      </c>
      <c r="B26" s="601"/>
      <c r="C26" s="601"/>
      <c r="D26" s="601"/>
      <c r="E26" s="125" t="s">
        <v>659</v>
      </c>
      <c r="F26" s="216"/>
      <c r="G26" s="620"/>
      <c r="H26" s="138"/>
    </row>
    <row r="27" spans="1:8" s="52" customFormat="1" ht="13.5" customHeight="1" x14ac:dyDescent="0.2">
      <c r="A27" s="48" t="s">
        <v>34</v>
      </c>
      <c r="B27" s="601"/>
      <c r="C27" s="601"/>
      <c r="D27" s="601"/>
      <c r="E27" s="125" t="s">
        <v>659</v>
      </c>
      <c r="F27" s="216"/>
      <c r="G27" s="620"/>
      <c r="H27" s="138"/>
    </row>
    <row r="28" spans="1:8" s="52" customFormat="1" ht="13.5" thickBot="1" x14ac:dyDescent="0.25">
      <c r="A28" s="49" t="s">
        <v>35</v>
      </c>
      <c r="B28" s="603"/>
      <c r="C28" s="603"/>
      <c r="D28" s="603"/>
      <c r="E28" s="135" t="s">
        <v>659</v>
      </c>
      <c r="F28" s="216"/>
      <c r="G28" s="620"/>
      <c r="H28" s="138"/>
    </row>
    <row r="29" spans="1:8" x14ac:dyDescent="0.2">
      <c r="B29" s="47"/>
      <c r="C29" s="47"/>
      <c r="D29" s="47"/>
      <c r="E29" s="55"/>
      <c r="F29" s="216"/>
      <c r="G29" s="66"/>
    </row>
    <row r="30" spans="1:8" ht="13.5" customHeight="1" x14ac:dyDescent="0.2">
      <c r="A30" s="67" t="s">
        <v>36</v>
      </c>
      <c r="B30" s="515" t="str">
        <f>Translations!$B$267</f>
        <v>Некоригирани несъответствия с плана за неутралност по отношение на климата</v>
      </c>
      <c r="C30" s="515"/>
      <c r="D30" s="515"/>
      <c r="E30" s="55"/>
      <c r="F30" s="216"/>
      <c r="G30" s="68"/>
      <c r="H30" s="75"/>
    </row>
    <row r="31" spans="1:8" ht="26.25" customHeight="1" thickBot="1" x14ac:dyDescent="0.25">
      <c r="A31" s="67"/>
      <c r="B31" s="785" t="str">
        <f>Translations!$B$268</f>
        <v>включително несъответствия между плана и действителните източници, пораждащи емисии потоци и граници и т.н., установени по време на проверката</v>
      </c>
      <c r="C31" s="785"/>
      <c r="D31" s="785"/>
      <c r="E31" s="55" t="str">
        <f>Translations!$B$260</f>
        <v>Материални ли са?</v>
      </c>
      <c r="F31" s="216"/>
      <c r="G31" s="68"/>
      <c r="H31" s="75"/>
    </row>
    <row r="32" spans="1:8" ht="12.75" customHeight="1" x14ac:dyDescent="0.2">
      <c r="A32" s="69" t="s">
        <v>37</v>
      </c>
      <c r="B32" s="780"/>
      <c r="C32" s="780"/>
      <c r="D32" s="780"/>
      <c r="E32" s="134" t="s">
        <v>659</v>
      </c>
      <c r="F32" s="216"/>
      <c r="G32" s="620" t="str">
        <f>Translations!$B$269</f>
        <v>&lt;Моля, попълнете всички съответни данни.  По един ред за всяка точка на несъответствие.  Ако е необходимо допълнително място, моля, добавете редове и брой точки поотделно.  Ако няма несъответствия, моля, посочете НЕ Е ПРИЛОЖИМО на първия ред.&gt;</v>
      </c>
    </row>
    <row r="33" spans="1:7" x14ac:dyDescent="0.2">
      <c r="A33" s="48" t="s">
        <v>38</v>
      </c>
      <c r="B33" s="601"/>
      <c r="C33" s="601"/>
      <c r="D33" s="601"/>
      <c r="E33" s="125" t="s">
        <v>659</v>
      </c>
      <c r="F33" s="216"/>
      <c r="G33" s="620"/>
    </row>
    <row r="34" spans="1:7" ht="12.75" customHeight="1" x14ac:dyDescent="0.2">
      <c r="A34" s="48" t="s">
        <v>39</v>
      </c>
      <c r="B34" s="601"/>
      <c r="C34" s="601"/>
      <c r="D34" s="601"/>
      <c r="E34" s="125" t="s">
        <v>659</v>
      </c>
      <c r="F34" s="216"/>
      <c r="G34" s="620"/>
    </row>
    <row r="35" spans="1:7" ht="12.75" customHeight="1" x14ac:dyDescent="0.2">
      <c r="A35" s="48" t="s">
        <v>40</v>
      </c>
      <c r="B35" s="601"/>
      <c r="C35" s="601"/>
      <c r="D35" s="601"/>
      <c r="E35" s="125" t="s">
        <v>659</v>
      </c>
      <c r="F35" s="216"/>
      <c r="G35" s="620"/>
    </row>
    <row r="36" spans="1:7" ht="12.75" customHeight="1" x14ac:dyDescent="0.2">
      <c r="A36" s="48" t="s">
        <v>41</v>
      </c>
      <c r="B36" s="601"/>
      <c r="C36" s="601"/>
      <c r="D36" s="601"/>
      <c r="E36" s="125" t="s">
        <v>659</v>
      </c>
      <c r="F36" s="216"/>
      <c r="G36" s="620"/>
    </row>
    <row r="37" spans="1:7" ht="12.75" customHeight="1" x14ac:dyDescent="0.2">
      <c r="A37" s="48" t="s">
        <v>42</v>
      </c>
      <c r="B37" s="601"/>
      <c r="C37" s="601"/>
      <c r="D37" s="601"/>
      <c r="E37" s="125" t="s">
        <v>659</v>
      </c>
      <c r="F37" s="216"/>
      <c r="G37" s="620" t="str">
        <f>Translations!$B$270</f>
        <v>&lt;Да се посочат подробности за несъответствието, включително естеството и размерът на несъответствието, както и за кой елемент от плана за неутралност по отношение на климата се отнася то. За повече информация как да класифицирате и докладвате несъответствията, моля, вижте насоките на службите на Европейската комисия.&gt;</v>
      </c>
    </row>
    <row r="38" spans="1:7" ht="13.5" customHeight="1" x14ac:dyDescent="0.2">
      <c r="A38" s="48" t="s">
        <v>43</v>
      </c>
      <c r="B38" s="601"/>
      <c r="C38" s="601"/>
      <c r="D38" s="601"/>
      <c r="E38" s="125" t="s">
        <v>659</v>
      </c>
      <c r="F38" s="216"/>
      <c r="G38" s="620"/>
    </row>
    <row r="39" spans="1:7" ht="13.5" customHeight="1" x14ac:dyDescent="0.2">
      <c r="A39" s="48" t="s">
        <v>44</v>
      </c>
      <c r="B39" s="601"/>
      <c r="C39" s="601"/>
      <c r="D39" s="601"/>
      <c r="E39" s="125" t="s">
        <v>659</v>
      </c>
      <c r="F39" s="216"/>
      <c r="G39" s="620"/>
    </row>
    <row r="40" spans="1:7" ht="13.5" customHeight="1" x14ac:dyDescent="0.2">
      <c r="A40" s="48" t="s">
        <v>45</v>
      </c>
      <c r="B40" s="601"/>
      <c r="C40" s="601"/>
      <c r="D40" s="601"/>
      <c r="E40" s="125" t="s">
        <v>659</v>
      </c>
      <c r="F40" s="216"/>
      <c r="G40" s="620"/>
    </row>
    <row r="41" spans="1:7" ht="13.5" thickBot="1" x14ac:dyDescent="0.25">
      <c r="A41" s="49" t="s">
        <v>46</v>
      </c>
      <c r="B41" s="603"/>
      <c r="C41" s="603"/>
      <c r="D41" s="603"/>
      <c r="E41" s="135" t="s">
        <v>659</v>
      </c>
      <c r="F41" s="216"/>
      <c r="G41" s="620"/>
    </row>
    <row r="42" spans="1:7" x14ac:dyDescent="0.2">
      <c r="A42" s="67"/>
      <c r="B42" s="47"/>
      <c r="C42" s="47"/>
      <c r="D42" s="47"/>
      <c r="E42" s="55"/>
      <c r="F42" s="216"/>
      <c r="G42" s="95"/>
    </row>
    <row r="43" spans="1:7" ht="13.5" customHeight="1" thickBot="1" x14ac:dyDescent="0.25">
      <c r="A43" s="67" t="s">
        <v>662</v>
      </c>
      <c r="B43" s="515" t="str">
        <f>Translations!$B$271</f>
        <v xml:space="preserve">Препоръчителни подобрения, ако има такива </v>
      </c>
      <c r="C43" s="515"/>
      <c r="D43" s="515"/>
      <c r="E43" s="55"/>
      <c r="F43" s="216"/>
      <c r="G43" s="66"/>
    </row>
    <row r="44" spans="1:7" ht="12.75" customHeight="1" x14ac:dyDescent="0.2">
      <c r="A44" s="69" t="s">
        <v>663</v>
      </c>
      <c r="B44" s="780"/>
      <c r="C44" s="780"/>
      <c r="D44" s="780"/>
      <c r="E44" s="786"/>
      <c r="F44" s="216"/>
      <c r="G44" s="620" t="str">
        <f>Translations!$B$272</f>
        <v>&lt;Моля, попълнете всички съответни данни.  По една клетка на точка на подобрение.  Ако е необходимо допълнително място, моля, добавете редове и брой точки поотделно.  Ако няма точки за подобрение, моля, посочете НЕ Е ПРИЛОЖИМО на първия ред. За повече информация как да класифицирате и докладвате препоръките за подобрения, моля, вижте насоките на службите на Европейската комисия.&gt;</v>
      </c>
    </row>
    <row r="45" spans="1:7" x14ac:dyDescent="0.2">
      <c r="A45" s="48" t="s">
        <v>664</v>
      </c>
      <c r="B45" s="601"/>
      <c r="C45" s="601"/>
      <c r="D45" s="601"/>
      <c r="E45" s="602"/>
      <c r="F45" s="216"/>
      <c r="G45" s="620"/>
    </row>
    <row r="46" spans="1:7" ht="12.75" customHeight="1" x14ac:dyDescent="0.2">
      <c r="A46" s="48" t="s">
        <v>665</v>
      </c>
      <c r="B46" s="601"/>
      <c r="C46" s="601"/>
      <c r="D46" s="601"/>
      <c r="E46" s="602"/>
      <c r="F46" s="216"/>
      <c r="G46" s="620"/>
    </row>
    <row r="47" spans="1:7" ht="12.75" customHeight="1" x14ac:dyDescent="0.2">
      <c r="A47" s="48" t="s">
        <v>666</v>
      </c>
      <c r="B47" s="601"/>
      <c r="C47" s="601"/>
      <c r="D47" s="601"/>
      <c r="E47" s="602"/>
      <c r="F47" s="216"/>
      <c r="G47" s="620"/>
    </row>
    <row r="48" spans="1:7" ht="12.75" customHeight="1" x14ac:dyDescent="0.2">
      <c r="A48" s="48" t="s">
        <v>667</v>
      </c>
      <c r="B48" s="601"/>
      <c r="C48" s="601"/>
      <c r="D48" s="601"/>
      <c r="E48" s="602"/>
      <c r="F48" s="216"/>
      <c r="G48" s="620"/>
    </row>
    <row r="49" spans="1:8" ht="12.75" customHeight="1" x14ac:dyDescent="0.2">
      <c r="A49" s="48" t="s">
        <v>668</v>
      </c>
      <c r="B49" s="601"/>
      <c r="C49" s="601"/>
      <c r="D49" s="601"/>
      <c r="E49" s="602"/>
      <c r="F49" s="216"/>
      <c r="G49" s="620"/>
    </row>
    <row r="50" spans="1:8" ht="12.75" customHeight="1" x14ac:dyDescent="0.2">
      <c r="A50" s="48" t="s">
        <v>669</v>
      </c>
      <c r="B50" s="601"/>
      <c r="C50" s="601"/>
      <c r="D50" s="601"/>
      <c r="E50" s="602"/>
      <c r="F50" s="216"/>
      <c r="G50" s="620"/>
    </row>
    <row r="51" spans="1:8" ht="12.75" customHeight="1" x14ac:dyDescent="0.2">
      <c r="A51" s="48" t="s">
        <v>670</v>
      </c>
      <c r="B51" s="601"/>
      <c r="C51" s="601"/>
      <c r="D51" s="601"/>
      <c r="E51" s="602"/>
      <c r="F51" s="216"/>
      <c r="G51" s="620"/>
    </row>
    <row r="52" spans="1:8" ht="12.75" customHeight="1" x14ac:dyDescent="0.2">
      <c r="A52" s="48" t="s">
        <v>671</v>
      </c>
      <c r="B52" s="601"/>
      <c r="C52" s="601"/>
      <c r="D52" s="601"/>
      <c r="E52" s="602"/>
      <c r="F52" s="216"/>
      <c r="G52" s="677"/>
    </row>
    <row r="53" spans="1:8" ht="13.5" thickBot="1" x14ac:dyDescent="0.25">
      <c r="A53" s="49" t="s">
        <v>672</v>
      </c>
      <c r="B53" s="603"/>
      <c r="C53" s="603"/>
      <c r="D53" s="603"/>
      <c r="E53" s="604"/>
      <c r="F53" s="216"/>
      <c r="G53" s="677"/>
    </row>
    <row r="54" spans="1:8" x14ac:dyDescent="0.2">
      <c r="B54" s="47"/>
      <c r="C54" s="47"/>
      <c r="D54" s="47"/>
      <c r="E54" s="55"/>
      <c r="F54" s="216"/>
      <c r="G54" s="66"/>
    </row>
    <row r="55" spans="1:8" s="53" customFormat="1" ht="38.25" customHeight="1" thickBot="1" x14ac:dyDescent="0.25">
      <c r="A55" s="67" t="s">
        <v>332</v>
      </c>
      <c r="B55" s="515" t="str">
        <f>Translations!$B$273</f>
        <v xml:space="preserve">Констатации или подобрения от предходен период, които НЕ са отстранени.  
Всички констатации или подобрения, докладвани в доклада от проверката за доклада с данни от предходния отчетен период, които са били отстранени, не е необходимо да бъдат изброени тук.
</v>
      </c>
      <c r="C55" s="515"/>
      <c r="D55" s="515"/>
      <c r="E55" s="55"/>
      <c r="F55" s="216"/>
      <c r="G55" s="66"/>
      <c r="H55" s="138"/>
    </row>
    <row r="56" spans="1:8" s="53" customFormat="1" ht="12.75" customHeight="1" x14ac:dyDescent="0.2">
      <c r="A56" s="69" t="s">
        <v>333</v>
      </c>
      <c r="B56" s="780"/>
      <c r="C56" s="780"/>
      <c r="D56" s="780"/>
      <c r="E56" s="786"/>
      <c r="F56" s="216"/>
      <c r="G56" s="620" t="str">
        <f>Translations!$B$274</f>
        <v>Моля, попълнете съответните данни.  По една клетка на нерешен предишен период за намиране на .  Ако е необходимо допълнително място, моля, добавете редове и брой точки поотделно.  Ако няма неизяснени констатации, моля, посочете „НЕ Е ПРИЛОЖИМО“ на първия ред.</v>
      </c>
      <c r="H56" s="138"/>
    </row>
    <row r="57" spans="1:8" s="53" customFormat="1" x14ac:dyDescent="0.2">
      <c r="A57" s="48" t="s">
        <v>334</v>
      </c>
      <c r="B57" s="601"/>
      <c r="C57" s="601"/>
      <c r="D57" s="601"/>
      <c r="E57" s="602"/>
      <c r="F57" s="216"/>
      <c r="G57" s="620"/>
      <c r="H57" s="138"/>
    </row>
    <row r="58" spans="1:8" s="53" customFormat="1" ht="12.75" customHeight="1" x14ac:dyDescent="0.2">
      <c r="A58" s="48" t="s">
        <v>335</v>
      </c>
      <c r="B58" s="601"/>
      <c r="C58" s="601"/>
      <c r="D58" s="601"/>
      <c r="E58" s="602"/>
      <c r="F58" s="216"/>
      <c r="G58" s="620"/>
      <c r="H58" s="138"/>
    </row>
    <row r="59" spans="1:8" s="53" customFormat="1" ht="12.75" customHeight="1" x14ac:dyDescent="0.2">
      <c r="A59" s="48" t="s">
        <v>336</v>
      </c>
      <c r="B59" s="601"/>
      <c r="C59" s="601"/>
      <c r="D59" s="601"/>
      <c r="E59" s="602"/>
      <c r="F59" s="216"/>
      <c r="G59" s="620"/>
      <c r="H59" s="138"/>
    </row>
    <row r="60" spans="1:8" s="53" customFormat="1" ht="12.75" customHeight="1" x14ac:dyDescent="0.2">
      <c r="A60" s="48" t="s">
        <v>337</v>
      </c>
      <c r="B60" s="601"/>
      <c r="C60" s="601"/>
      <c r="D60" s="601"/>
      <c r="E60" s="602"/>
      <c r="F60" s="216"/>
      <c r="G60" s="620"/>
      <c r="H60" s="138"/>
    </row>
    <row r="61" spans="1:8" s="53" customFormat="1" ht="12.75" customHeight="1" x14ac:dyDescent="0.2">
      <c r="A61" s="48" t="s">
        <v>338</v>
      </c>
      <c r="B61" s="601"/>
      <c r="C61" s="601"/>
      <c r="D61" s="601"/>
      <c r="E61" s="602"/>
      <c r="F61" s="216"/>
      <c r="G61" s="620"/>
      <c r="H61" s="138"/>
    </row>
    <row r="62" spans="1:8" s="53" customFormat="1" ht="12.75" customHeight="1" x14ac:dyDescent="0.2">
      <c r="A62" s="48" t="s">
        <v>339</v>
      </c>
      <c r="B62" s="601"/>
      <c r="C62" s="601"/>
      <c r="D62" s="601"/>
      <c r="E62" s="602"/>
      <c r="F62" s="216"/>
      <c r="G62" s="620"/>
      <c r="H62" s="138"/>
    </row>
    <row r="63" spans="1:8" s="53" customFormat="1" ht="12.75" customHeight="1" x14ac:dyDescent="0.2">
      <c r="A63" s="48" t="s">
        <v>340</v>
      </c>
      <c r="B63" s="601"/>
      <c r="C63" s="601"/>
      <c r="D63" s="601"/>
      <c r="E63" s="602"/>
      <c r="F63" s="216"/>
      <c r="G63" s="620"/>
      <c r="H63" s="138"/>
    </row>
    <row r="64" spans="1:8" s="53" customFormat="1" ht="12.75" customHeight="1" x14ac:dyDescent="0.2">
      <c r="A64" s="48" t="s">
        <v>341</v>
      </c>
      <c r="B64" s="601"/>
      <c r="C64" s="601"/>
      <c r="D64" s="601"/>
      <c r="E64" s="602"/>
      <c r="F64" s="216"/>
      <c r="G64" s="620"/>
      <c r="H64" s="138"/>
    </row>
    <row r="65" spans="1:8" s="53" customFormat="1" ht="13.5" thickBot="1" x14ac:dyDescent="0.25">
      <c r="A65" s="49" t="s">
        <v>342</v>
      </c>
      <c r="B65" s="603"/>
      <c r="C65" s="603"/>
      <c r="D65" s="603"/>
      <c r="E65" s="604"/>
      <c r="F65" s="216"/>
      <c r="G65" s="620"/>
      <c r="H65" s="138"/>
    </row>
    <row r="66" spans="1:8" s="53" customFormat="1" x14ac:dyDescent="0.2">
      <c r="A66" s="67"/>
      <c r="B66" s="217"/>
      <c r="C66" s="217"/>
      <c r="D66" s="217"/>
      <c r="E66" s="55"/>
      <c r="F66" s="216"/>
      <c r="G66" s="95"/>
      <c r="H66" s="138"/>
    </row>
    <row r="67" spans="1:8" s="52" customFormat="1" x14ac:dyDescent="0.2">
      <c r="A67" s="70"/>
      <c r="B67" s="70"/>
      <c r="C67" s="70"/>
      <c r="D67" s="70"/>
      <c r="E67" s="70"/>
      <c r="F67" s="70"/>
      <c r="G67" s="221"/>
      <c r="H67" s="138"/>
    </row>
    <row r="68" spans="1:8" s="52" customFormat="1" x14ac:dyDescent="0.2">
      <c r="A68" s="784" t="str">
        <f>Translations!$B$275</f>
        <v>Приложение 1Б — Методологии за запълване на пропуски в данните</v>
      </c>
      <c r="B68" s="784"/>
      <c r="C68" s="784"/>
      <c r="D68" s="784"/>
      <c r="E68" s="784"/>
      <c r="F68" s="160"/>
      <c r="G68" s="221"/>
      <c r="H68" s="138"/>
    </row>
    <row r="69" spans="1:8" s="52" customFormat="1" ht="13.5" thickBot="1" x14ac:dyDescent="0.25">
      <c r="A69" s="160"/>
      <c r="B69" s="160"/>
      <c r="C69" s="160"/>
      <c r="D69" s="160"/>
      <c r="E69" s="160"/>
      <c r="F69" s="160"/>
      <c r="G69" s="221"/>
      <c r="H69" s="138"/>
    </row>
    <row r="70" spans="1:8" s="52" customFormat="1" ht="16.899999999999999" customHeight="1" thickBot="1" x14ac:dyDescent="0.25">
      <c r="A70" s="55"/>
      <c r="B70" s="790" t="str">
        <f>Translations!$B$276</f>
        <v>Възникнало ли е несъответствие в данните, използвани за доказване, че ключовите етапи и целите са постигнати?</v>
      </c>
      <c r="C70" s="791"/>
      <c r="D70" s="792"/>
      <c r="E70" s="126" t="s">
        <v>659</v>
      </c>
      <c r="F70" s="160"/>
      <c r="G70" s="222" t="str">
        <f>Translations!$B$277</f>
        <v>&lt;Метод на пропуските в данните, както е посочено в член 18, параграф 4 от AVR&gt;</v>
      </c>
      <c r="H70" s="138"/>
    </row>
    <row r="71" spans="1:8" s="52" customFormat="1" ht="30.75" customHeight="1" thickBot="1" x14ac:dyDescent="0.25">
      <c r="A71" s="55"/>
      <c r="B71" s="790" t="str">
        <f>Translations!$B$278</f>
        <v>Ако отговорът е „да“, използваният от оператора подход за компенсиране на липсващите данни въз основа на разумни доказателства ли е бил?</v>
      </c>
      <c r="C71" s="791"/>
      <c r="D71" s="792"/>
      <c r="E71" s="127" t="s">
        <v>659</v>
      </c>
      <c r="F71" s="160"/>
      <c r="G71" s="71"/>
      <c r="H71" s="138"/>
    </row>
    <row r="72" spans="1:8" s="52" customFormat="1" ht="13.5" thickBot="1" x14ac:dyDescent="0.25">
      <c r="A72" s="55"/>
      <c r="B72" s="790" t="str">
        <f>Translations!$B$279</f>
        <v>Ако отговорът е „да“,</v>
      </c>
      <c r="C72" s="791"/>
      <c r="D72" s="792"/>
      <c r="E72" s="72"/>
      <c r="F72" s="160"/>
      <c r="G72" s="71"/>
      <c r="H72" s="138"/>
    </row>
    <row r="73" spans="1:8" s="52" customFormat="1" ht="34.15" customHeight="1" x14ac:dyDescent="0.2">
      <c r="A73" s="55"/>
      <c r="B73" s="790" t="str">
        <f>Translations!$B$280</f>
        <v>Данните, изисквани съгласно Регламент (ЕС) 2023/2441, били ли са подценени или надценени (ако отговорът е „Да“, моля, представете повече подробности по-долу):</v>
      </c>
      <c r="C73" s="791"/>
      <c r="D73" s="792"/>
      <c r="E73" s="127" t="s">
        <v>659</v>
      </c>
      <c r="F73" s="160"/>
      <c r="H73" s="138"/>
    </row>
    <row r="74" spans="1:8" s="52" customFormat="1" ht="13.5" thickBot="1" x14ac:dyDescent="0.25">
      <c r="A74" s="55"/>
      <c r="B74" s="787"/>
      <c r="C74" s="788"/>
      <c r="D74" s="789"/>
      <c r="E74" s="72"/>
      <c r="F74" s="160"/>
      <c r="G74" s="73" t="str">
        <f>Translations!$B$281</f>
        <v>&lt;Включете повече подробности за използвания(те) метод(и)&gt;</v>
      </c>
      <c r="H74" s="138"/>
    </row>
    <row r="75" spans="1:8" s="52" customFormat="1" x14ac:dyDescent="0.2">
      <c r="A75" s="55"/>
      <c r="B75" s="64"/>
      <c r="C75" s="64"/>
      <c r="D75" s="64"/>
      <c r="E75" s="46"/>
      <c r="F75" s="160"/>
      <c r="G75" s="71"/>
      <c r="H75" s="138"/>
    </row>
    <row r="76" spans="1:8" s="52" customFormat="1" x14ac:dyDescent="0.2">
      <c r="A76" s="55"/>
      <c r="B76" s="64"/>
      <c r="C76" s="64"/>
      <c r="D76" s="64"/>
      <c r="E76" s="46"/>
      <c r="F76" s="46"/>
      <c r="G76" s="71"/>
      <c r="H76" s="138"/>
    </row>
    <row r="77" spans="1:8" s="52" customFormat="1" x14ac:dyDescent="0.2">
      <c r="A77" s="55"/>
      <c r="B77" s="64"/>
      <c r="C77" s="64"/>
      <c r="D77" s="64"/>
      <c r="E77" s="46"/>
      <c r="F77" s="46"/>
      <c r="G77" s="71"/>
      <c r="H77" s="138"/>
    </row>
    <row r="78" spans="1:8" s="52" customFormat="1" x14ac:dyDescent="0.2">
      <c r="A78" s="55"/>
      <c r="B78" s="64"/>
      <c r="C78" s="64"/>
      <c r="D78" s="64"/>
      <c r="E78" s="46"/>
      <c r="F78" s="46"/>
      <c r="G78" s="71"/>
      <c r="H78" s="138"/>
    </row>
    <row r="79" spans="1:8" x14ac:dyDescent="0.2">
      <c r="G79" s="71"/>
    </row>
    <row r="80" spans="1:8" x14ac:dyDescent="0.2">
      <c r="G80" s="71"/>
    </row>
    <row r="81" spans="7:7" x14ac:dyDescent="0.2">
      <c r="G81" s="71"/>
    </row>
    <row r="82" spans="7:7" x14ac:dyDescent="0.2">
      <c r="G82" s="71"/>
    </row>
    <row r="83" spans="7:7" x14ac:dyDescent="0.2">
      <c r="G83" s="71"/>
    </row>
  </sheetData>
  <sheetProtection sheet="1" objects="1" scenarios="1" formatCells="0" formatColumns="0" formatRows="0"/>
  <customSheetViews>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77">
    <mergeCell ref="B49:E49"/>
    <mergeCell ref="B50:E50"/>
    <mergeCell ref="B51:E51"/>
    <mergeCell ref="B52:E52"/>
    <mergeCell ref="B47:E47"/>
    <mergeCell ref="B48:E48"/>
    <mergeCell ref="B53:E53"/>
    <mergeCell ref="B55:D55"/>
    <mergeCell ref="B71:D71"/>
    <mergeCell ref="B72:D72"/>
    <mergeCell ref="B73:D73"/>
    <mergeCell ref="B62:E62"/>
    <mergeCell ref="B63:E63"/>
    <mergeCell ref="B64:E64"/>
    <mergeCell ref="B65:E65"/>
    <mergeCell ref="B56:E56"/>
    <mergeCell ref="B57:E57"/>
    <mergeCell ref="B74:D74"/>
    <mergeCell ref="B70:D70"/>
    <mergeCell ref="B58:E58"/>
    <mergeCell ref="B59:E59"/>
    <mergeCell ref="B60:E60"/>
    <mergeCell ref="B61:E61"/>
    <mergeCell ref="A4:E4"/>
    <mergeCell ref="G7:G11"/>
    <mergeCell ref="B45:E45"/>
    <mergeCell ref="B46:E46"/>
    <mergeCell ref="B30:D30"/>
    <mergeCell ref="B43:D43"/>
    <mergeCell ref="B6:D6"/>
    <mergeCell ref="B18:D18"/>
    <mergeCell ref="B31:D31"/>
    <mergeCell ref="B11:D11"/>
    <mergeCell ref="B12:D12"/>
    <mergeCell ref="B13:D13"/>
    <mergeCell ref="B14:D14"/>
    <mergeCell ref="B15:D15"/>
    <mergeCell ref="B16:D16"/>
    <mergeCell ref="B44:E44"/>
    <mergeCell ref="A2:E2"/>
    <mergeCell ref="A1:E1"/>
    <mergeCell ref="A68:E68"/>
    <mergeCell ref="G37:G41"/>
    <mergeCell ref="G32:G36"/>
    <mergeCell ref="G24:G28"/>
    <mergeCell ref="G64:G65"/>
    <mergeCell ref="G19:G23"/>
    <mergeCell ref="G52:G53"/>
    <mergeCell ref="G56:G63"/>
    <mergeCell ref="G44:G51"/>
    <mergeCell ref="B7:D7"/>
    <mergeCell ref="B8:D8"/>
    <mergeCell ref="B9:D9"/>
    <mergeCell ref="B10:D10"/>
    <mergeCell ref="G12:G16"/>
    <mergeCell ref="B41:D41"/>
    <mergeCell ref="B32:D32"/>
    <mergeCell ref="B33:D33"/>
    <mergeCell ref="B34:D34"/>
    <mergeCell ref="B35:D35"/>
    <mergeCell ref="B36:D36"/>
    <mergeCell ref="G3:G4"/>
    <mergeCell ref="B37:D37"/>
    <mergeCell ref="B38:D38"/>
    <mergeCell ref="B39:D39"/>
    <mergeCell ref="B40:D40"/>
    <mergeCell ref="B24:D24"/>
    <mergeCell ref="B25:D25"/>
    <mergeCell ref="B26:D26"/>
    <mergeCell ref="B27:D27"/>
    <mergeCell ref="B28:D28"/>
    <mergeCell ref="B19:D19"/>
    <mergeCell ref="B20:D20"/>
    <mergeCell ref="B21:D21"/>
    <mergeCell ref="B22:D22"/>
    <mergeCell ref="B23:D23"/>
    <mergeCell ref="B3:D3"/>
  </mergeCells>
  <phoneticPr fontId="0" type="noConversion"/>
  <dataValidations xWindow="691" yWindow="325" count="2">
    <dataValidation type="list" allowBlank="1" showErrorMessage="1" prompt="Please select: yes or no" sqref="E19:E28 E7:E16 E32:E41">
      <formula1>SelectYesNo</formula1>
    </dataValidation>
    <dataValidation type="list" allowBlank="1" showInputMessage="1" showErrorMessage="1" sqref="E73 E70:E71">
      <formula1>SelectYesNo</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0"/>
  <sheetViews>
    <sheetView workbookViewId="0">
      <selection activeCell="B14" sqref="B14"/>
    </sheetView>
  </sheetViews>
  <sheetFormatPr defaultColWidth="9.28515625" defaultRowHeight="12.75" x14ac:dyDescent="0.2"/>
  <cols>
    <col min="1" max="1" width="20.28515625" style="55" customWidth="1"/>
    <col min="2" max="2" width="74.28515625" style="64" customWidth="1"/>
    <col min="3" max="3" width="73.28515625" style="46" customWidth="1"/>
    <col min="4" max="4" width="9.28515625" style="137"/>
    <col min="5" max="16384" width="9.28515625" style="44"/>
  </cols>
  <sheetData>
    <row r="1" spans="1:4" x14ac:dyDescent="0.2">
      <c r="C1" s="316" t="str">
        <f>Translations!$B$6</f>
        <v>НАСОКИ ЗА ПРОВЕРКИ</v>
      </c>
    </row>
    <row r="2" spans="1:4" ht="12.75" customHeight="1" x14ac:dyDescent="0.2">
      <c r="A2" s="589" t="str">
        <f>Translations!$B$9</f>
        <v>Доклад от проверката — Система за търговия с емисии</v>
      </c>
      <c r="B2" s="589"/>
      <c r="C2" s="54"/>
    </row>
    <row r="3" spans="1:4" x14ac:dyDescent="0.2">
      <c r="A3" s="589" t="str">
        <f>'Opinion Statement (Inst)'!A8:B8</f>
        <v xml:space="preserve">Докладване за неутралност по отношение на климата по СТЕ на ЕС </v>
      </c>
      <c r="B3" s="589"/>
      <c r="C3" s="799" t="str">
        <f>Translations!$B$11</f>
        <v>Забележка — името на инсталацията ще бъде автоматично взето, след като бъде въведено в становището</v>
      </c>
    </row>
    <row r="4" spans="1:4" x14ac:dyDescent="0.2">
      <c r="A4" s="781" t="str">
        <f>'Annex 1 - Findings'!$B$3</f>
        <v>Име на оператора - Име на инсталацията</v>
      </c>
      <c r="B4" s="783"/>
      <c r="C4" s="799"/>
    </row>
    <row r="5" spans="1:4" x14ac:dyDescent="0.2">
      <c r="A5" s="589" t="str">
        <f>Translations!$B$283</f>
        <v>Приложение 2 — Допълнителна информация от значение за становището</v>
      </c>
      <c r="B5" s="589"/>
      <c r="C5" s="797" t="str">
        <f>Translations!$B$284</f>
        <v>Не променяйте формата на думите в този работен лист, освен ако не са инструктирани да го направят.</v>
      </c>
    </row>
    <row r="6" spans="1:4" ht="13.5" thickBot="1" x14ac:dyDescent="0.25">
      <c r="B6" s="47"/>
      <c r="C6" s="797"/>
    </row>
    <row r="7" spans="1:4" ht="59.65" customHeight="1" x14ac:dyDescent="0.2">
      <c r="A7" s="56" t="str">
        <f>Translations!$B$285</f>
        <v>Цели и обхват на проверката:</v>
      </c>
      <c r="B7" s="147" t="str">
        <f>Translations!$B$286</f>
        <v>да провери с разумна степен на увереност данните на оператора, използвани за доказване, че ключовите етапи и целите са постигнати, както е посочено в доклада, посочен в приложеното становище от проверката, издадено в рамките на схемата на ЕС за търговия с емисии; и да потвърди, че ключовите етапи и целите, изброени в плана за неутралност по отношение на климата, са постигнати.</v>
      </c>
    </row>
    <row r="8" spans="1:4" ht="84" customHeight="1" x14ac:dyDescent="0.2">
      <c r="A8" s="57" t="str">
        <f>Translations!$B$287</f>
        <v>Отговорности:</v>
      </c>
      <c r="B8" s="93" t="str">
        <f>Translations!$B$288</f>
        <v>Операторът носи цялата отговорност за изготвянето и докладването на данните, представени в неговия доклад, както е посочено в приложения доклад от проверката, за целите на докладването в съответствие с правилата и свързания с тях план за неутралност по отношение на климата; за всички допускания, информация и оценки, които подкрепят докладваните данни;  и за установяване и поддържане на подходящи процедури, системи за управление на изпълнението и вътрешен контрол, от които се извлича докладваната информация и се гарантира нейното качество.</v>
      </c>
      <c r="D8" s="75"/>
    </row>
    <row r="9" spans="1:4" x14ac:dyDescent="0.2">
      <c r="A9" s="57"/>
      <c r="B9" s="58" t="str">
        <f>Translations!$B$289</f>
        <v>Компетентният орган отговаря за:</v>
      </c>
      <c r="D9" s="75"/>
    </row>
    <row r="10" spans="1:4" ht="28.5" customHeight="1" x14ac:dyDescent="0.2">
      <c r="A10" s="57"/>
      <c r="B10" s="59" t="str">
        <f>Translations!$B$290</f>
        <v>• проверка на съответствието на плана за неутралност по отношение на климата с Регламент (ЕС) 2019/331 и Регламент (ЕС) 2023/2441</v>
      </c>
      <c r="D10" s="75"/>
    </row>
    <row r="11" spans="1:4" ht="56.65" customHeight="1" x14ac:dyDescent="0.2">
      <c r="A11" s="57"/>
      <c r="B11" s="59" t="str">
        <f>Translations!$B$291</f>
        <v>• прилагане на изискванията на: Делегиран регламент (ЕС) No 2029/331, Регламент за изпълнение (ЕС) 2019/1842 относно докладването на промените в равнището на дейност, позволяващи корекция на безплатното разпределяне на квоти (ALCR), и Регламент за изпълнение (ЕС) 2023/2441 относно съдържанието и формата на плана за неутралност по отношение на климата</v>
      </c>
      <c r="D11" s="75"/>
    </row>
    <row r="12" spans="1:4" ht="91.5" customHeight="1" x14ac:dyDescent="0.2">
      <c r="A12" s="57"/>
      <c r="B12" s="58" t="str">
        <f>Translations!$B$292</f>
        <v>Проверяващият орган (както е посочен в приложения доклад от проверката и становище (VOS)) отговаря — в съответствие с Регламент (ЕС) 2018/2067 относно акредитацията и проверката (както е посочено при извършването на проверката по-долу) и неговия договор за проверка, както е посочено във VOS — за извършването на проверка на посочения доклад на оператора в обществен интерес и независимо от оператора и компетентните органи, отговарящи за прилагането на Директива 2003/87/ЕО и регламенти: 2019/1842 (ALCR) и 2019/331 (FAR).</v>
      </c>
      <c r="C12" s="100"/>
    </row>
    <row r="13" spans="1:4" ht="45" customHeight="1" x14ac:dyDescent="0.2">
      <c r="A13" s="57"/>
      <c r="B13" s="58" t="str">
        <f>Translations!$B$293</f>
        <v>Отговорност на верифера е да състави независимо становище въз основа на проучване на информацията, подкрепяща данните, представени в доклада, както е посочено във VOS, и да докладва това становище на оператора.  Проверяващият орган трябва също така да докладва, ако по негово мнение:</v>
      </c>
      <c r="C13" s="100"/>
    </row>
    <row r="14" spans="1:4" ht="33.75" customHeight="1" x14ac:dyDescent="0.2">
      <c r="A14" s="57"/>
      <c r="B14" s="58" t="str">
        <f>Translations!$B$294</f>
        <v>• докладът е или може да бъде свързан с неточности (пропуски, погрешни представяния или грешки) или несъответствия с плана за неутралност по отношение на климата; или</v>
      </c>
      <c r="C14" s="101"/>
    </row>
    <row r="15" spans="1:4" ht="44.65" customHeight="1" x14ac:dyDescent="0.2">
      <c r="A15" s="57"/>
      <c r="B15" s="58" t="str">
        <f>Translations!$B$295</f>
        <v xml:space="preserve">• операторът не спазва ALCR, Регламент (ЕС) 2023/2441 и, според случая, FAR ,, дори ако планът за неутралност по отношение на климата е проверен от компетентния орган и е счетен за съответстващ; или                                                                                                                                                                                           </v>
      </c>
      <c r="C15" s="102"/>
      <c r="D15" s="75"/>
    </row>
    <row r="16" spans="1:4" ht="30.4" customHeight="1" x14ac:dyDescent="0.2">
      <c r="A16" s="57"/>
      <c r="B16" s="58" t="str">
        <f>Translations!$B$296</f>
        <v>• водещият одитор/одитор по СТЕ на ЕС не е получил цялата информация и обяснения, които са му необходими, за да извърши своята проверка с разумна степен на увереност; или</v>
      </c>
      <c r="D16" s="75"/>
    </row>
    <row r="17" spans="1:5" ht="44.65" customHeight="1" x14ac:dyDescent="0.2">
      <c r="A17" s="57"/>
      <c r="B17" s="58" t="str">
        <f>Translations!$B$297</f>
        <v>• могат да бъдат направени подобрения в резултатите на оператора при мониторинга и докладването на съответните данни и/или спазването на неговия план за неутралност по отношение на климата и на ALCR, Регламент (ЕС) 2023/2441 и ПБР.</v>
      </c>
      <c r="D17" s="75"/>
      <c r="E17" s="75"/>
    </row>
    <row r="18" spans="1:5" ht="139.9" customHeight="1" x14ac:dyDescent="0.2">
      <c r="A18" s="57" t="str">
        <f>Translations!$B$298</f>
        <v xml:space="preserve">Извършена работа &amp; основа на становището: </v>
      </c>
      <c r="B18" s="58" t="str">
        <f>Translations!$B$299</f>
        <v>Проведохме нашата проверка, като взехме предвид документите за справка относно критериите за проверка, посочени по-долу. Това включваше проверка, въз основа на нашия анализ на риска и последващ план за проверка, на доказателства, които да ни дадат разумна увереност, че сумите и оповестяванията, свързани с данните, са правилно подготвени в съответствие с регламентите и принципите на Системата на ЕС за търговия с емисии, както е посочено в документите за справка относно критериите на СТЕ на ЕС по-долу, и с основния План за неутралност по отношение на климата на оператора. Това включваше и оценка, където е необходимо, на оценките и преценките, направени от оператора при подготовката на данните, и разглеждане на общата адекватност на представянето на данните в Доклада, посочен в VOS, и потенциала му за съществени неточности.</v>
      </c>
      <c r="C18" s="103"/>
      <c r="D18" s="75"/>
      <c r="E18" s="75"/>
    </row>
    <row r="19" spans="1:5" ht="21" customHeight="1" x14ac:dyDescent="0.2">
      <c r="A19" s="57" t="str">
        <f>Translations!$B$300</f>
        <v>Ниво на същественост</v>
      </c>
      <c r="B19" s="58" t="str">
        <f>Translations!$B$301</f>
        <v>Количественото ниво на същественост е определено на 5 % от следните елементи от данни поотделно:</v>
      </c>
      <c r="C19" s="45"/>
      <c r="D19" s="75"/>
      <c r="E19" s="75"/>
    </row>
    <row r="20" spans="1:5" ht="30" customHeight="1" x14ac:dyDescent="0.2">
      <c r="A20" s="57"/>
      <c r="B20" s="58" t="str">
        <f>Translations!$B$302</f>
        <v>• общите емисии на инсталацията за съответната подинсталация, когато постигнатите цели са свързани с абсолютни цели за емисиите; или</v>
      </c>
      <c r="C20" s="162" t="str">
        <f>Translations!$B$303</f>
        <v>&lt;изтрийте всички редове, които не са приложими&gt;</v>
      </c>
      <c r="D20" s="75"/>
      <c r="E20" s="75"/>
    </row>
    <row r="21" spans="1:5" ht="44.65" customHeight="1" x14ac:dyDescent="0.2">
      <c r="A21" s="57"/>
      <c r="B21" s="58" t="str">
        <f>Translations!$B$304</f>
        <v>• равнището на интензитет на всяка съответна подинсталация с продуктов показател поотделно, изразено в tCO2eq за съответната производствена единица, когато постигнатите цели са свързани с равнищата на дейност на подинсталация с продуктов показател; или</v>
      </c>
      <c r="C21" s="45"/>
      <c r="D21" s="75"/>
    </row>
    <row r="22" spans="1:5" ht="42.75" customHeight="1" x14ac:dyDescent="0.2">
      <c r="A22" s="57"/>
      <c r="B22" s="58" t="str">
        <f>Translations!$B$305</f>
        <v>• равнището на интензивност на всяка съответна подинсталация с топлинен показател поотделно, изразено като tCO2eq на потребена топлинна енергия TJ, когато постигнатите цели са свързани с равнищата на дейност на подинсталация с топлинен показател; или</v>
      </c>
      <c r="C22" s="45"/>
      <c r="D22" s="75"/>
    </row>
    <row r="23" spans="1:5" ht="43.9" customHeight="1" x14ac:dyDescent="0.2">
      <c r="A23" s="57"/>
      <c r="B23" s="58" t="str">
        <f>Translations!$B$306</f>
        <v>• нивото на интензитет на всяка съответна подинсталация с горивен показател поотделно, изразено като tCO2eq за потребено гориво TJ, когато постигнатите цели са свързани с равнищата на дейност на подинсталация с горивен показател;</v>
      </c>
      <c r="C23" s="45"/>
      <c r="D23" s="75"/>
    </row>
    <row r="24" spans="1:5" ht="43.9" customHeight="1" x14ac:dyDescent="0.2">
      <c r="A24" s="57"/>
      <c r="B24" s="58" t="str">
        <f>Translations!$B$307</f>
        <v>• равнището на интензивност на всяка съответна подинсталация с технологични емисии поотделно, изразено в tCO2eq за съответната производствена единица, когато постигнатите цели са свързани с равнищата на дейност на подинсталация с технологични емисии;</v>
      </c>
      <c r="C24" s="45"/>
      <c r="D24" s="75"/>
    </row>
    <row r="25" spans="1:5" ht="28.15" customHeight="1" x14ac:dyDescent="0.2">
      <c r="A25" s="57"/>
      <c r="B25" s="58" t="str">
        <f>Translations!$B$308</f>
        <v>• специфичната цел, използвана за определяне на процента на стойността на показателя, когато става въпрос за цели, свързани със стойността на показателя за всяка съответна подинсталация.</v>
      </c>
      <c r="C25" s="45"/>
      <c r="D25" s="75"/>
    </row>
    <row r="26" spans="1:5" ht="46.5" customHeight="1" x14ac:dyDescent="0.2">
      <c r="A26" s="57"/>
      <c r="B26" s="58" t="str">
        <f>Translations!$B$309</f>
        <v>Въпросите, свързани с други елементи на данните и с елементи, свързани със спазването на ALCR или FAR (според случая) и/или съответствието с МПП (MMP), се разглеждат в рамките на по-широкия анализ на съществеността, като се вземат предвид качествените аспекти.</v>
      </c>
      <c r="C26" s="45"/>
      <c r="D26" s="75"/>
    </row>
    <row r="27" spans="1:5" ht="64.5" customHeight="1" x14ac:dyDescent="0.2">
      <c r="A27" s="57" t="str">
        <f>Translations!$B$310</f>
        <v>Друга относима информация</v>
      </c>
      <c r="B27" s="128"/>
      <c r="C27" s="162" t="str">
        <f>Translations!$B$311</f>
        <v>&lt;Въведете всички други съответни подробности или критерии, свързани с извършената работа или основата на становището.  Целта на този ред е да се даде възможност на проверяващия орган да добави всички подробности, които счита за полезни за ползвателя на становището при разбирането на дълбочината и обхвата на извършената работа и т.н.&gt;</v>
      </c>
    </row>
    <row r="28" spans="1:5" ht="49.9" customHeight="1" thickBot="1" x14ac:dyDescent="0.25">
      <c r="A28" s="60"/>
      <c r="B28" s="61" t="str">
        <f>Translations!$B$312</f>
        <v>Количественото определяне на емисиите на парникови газове е предмет на присъща неопределеност поради проектирания капацитет на измервателните уреди и методиките за изпитване и непълните научни познания, използвани при определянето на изчислителните коефициенти и потенциалите за глобално затопляне.</v>
      </c>
      <c r="C28" s="45"/>
    </row>
    <row r="29" spans="1:5" ht="9" customHeight="1" thickBot="1" x14ac:dyDescent="0.25">
      <c r="B29" s="47"/>
      <c r="C29" s="45"/>
    </row>
    <row r="30" spans="1:5" ht="21" customHeight="1" x14ac:dyDescent="0.2">
      <c r="A30" s="795" t="str">
        <f>Translations!$B$313</f>
        <v xml:space="preserve">Цитирани референтни документи: 
</v>
      </c>
      <c r="B30" s="62" t="str">
        <f>Translations!$B$314</f>
        <v>Провеждане на проверката (1) - Критерии за акредитирани проверяващи</v>
      </c>
      <c r="C30" s="798" t="str">
        <f>Translations!$B$315</f>
        <v xml:space="preserve">&lt;Изберете набора от критерии, които са подходящи за акредитацията/сертифицирането, притежавани от проверяващия орган (изтрийте нерелевантните набори).&gt; Очаква се, че за повечето ВО ще се изисква само набор (1).
Имайте предвид, че някои от документите могат да бъдат актуализирани и преработени, така че трябва да проверите дали се цитира правилната версия.
</v>
      </c>
    </row>
    <row r="31" spans="1:5" ht="43.9" customHeight="1" x14ac:dyDescent="0.2">
      <c r="A31" s="796"/>
      <c r="B31" s="129" t="str">
        <f>Translations!$B$316</f>
        <v>1) Регламент за изпълнение (ЕС) 2018/2067 на Комисията за проверка на данните и за акредитация на проверяващите органи съгласно Директива 2003/87/ЕО, актуализиран с Регламент за изпълнение (ЕС) 2020/2084 на Комисията</v>
      </c>
      <c r="C31" s="798"/>
    </row>
    <row r="32" spans="1:5" ht="31.5" customHeight="1" x14ac:dyDescent="0.2">
      <c r="A32" s="796"/>
      <c r="B32" s="129" t="str">
        <f>Translations!$B$317</f>
        <v>2) EN ISO 14065 - Изисквания към органите за валидиране и проверка на парникови газове за използване при акредитация или други форми на признаване.</v>
      </c>
      <c r="C32" s="798"/>
    </row>
    <row r="33" spans="1:3" ht="25.5" x14ac:dyDescent="0.2">
      <c r="A33" s="796"/>
      <c r="B33" s="130" t="str">
        <f>Translations!$B$318</f>
        <v>3) EN ISO 14064-3:2019 Спецификация с насоки за валидиране и проверка на твърденията за парникови газове</v>
      </c>
      <c r="C33" s="162"/>
    </row>
    <row r="34" spans="1:3" ht="25.5" x14ac:dyDescent="0.2">
      <c r="A34" s="796"/>
      <c r="B34" s="129" t="str">
        <f>Translations!$B$319</f>
        <v>4) IAF MD 6:2014 Международен форум за акредитация (IAF) Задължителен документ за прилагането на ISO 14065:2013 (издание 2, март 2014 г.)</v>
      </c>
      <c r="C34" s="162"/>
    </row>
    <row r="35" spans="1:3" ht="25.5" x14ac:dyDescent="0.2">
      <c r="A35" s="796"/>
      <c r="B35" s="129" t="str">
        <f>Translations!$B$320</f>
        <v>5) Насоки, разработени от службите на Европейската комисия относно проверката и акредитацията във връзка с ALCR и FAR</v>
      </c>
      <c r="C35" s="162"/>
    </row>
    <row r="36" spans="1:3" ht="32.25" customHeight="1" x14ac:dyDescent="0.2">
      <c r="A36" s="796"/>
      <c r="B36" s="129" t="str">
        <f>Translations!$B$321</f>
        <v xml:space="preserve">6) EA-6/03 Европейска организация за акредитация Насоки за признаване на проверяващи съгласно Директивата за СТЕ на ЕС </v>
      </c>
      <c r="C36" s="162"/>
    </row>
    <row r="37" spans="1:3" x14ac:dyDescent="0.2">
      <c r="A37" s="796"/>
      <c r="B37" s="131" t="str">
        <f>Translations!$B$61</f>
        <v>Специфичните за всяка държава членка насоки са изброени тук:</v>
      </c>
      <c r="C37" s="162" t="str">
        <f>Translations!$B$10</f>
        <v>&lt;Изтрийте тези редове, ако не са приложими</v>
      </c>
    </row>
    <row r="38" spans="1:3" x14ac:dyDescent="0.2">
      <c r="A38" s="796"/>
      <c r="B38" s="132" t="s">
        <v>551</v>
      </c>
      <c r="C38" s="162"/>
    </row>
    <row r="39" spans="1:3" ht="13.5" thickBot="1" x14ac:dyDescent="0.25">
      <c r="A39" s="796"/>
      <c r="B39" s="133" t="s">
        <v>552</v>
      </c>
      <c r="C39" s="162"/>
    </row>
    <row r="40" spans="1:3" ht="33" customHeight="1" x14ac:dyDescent="0.2">
      <c r="A40" s="57"/>
      <c r="B40" s="62" t="str">
        <f>Translations!$B$322</f>
        <v>Провеждане на проверката (2) - Допълнителни критерии за акредитирани проверяващи, които са и доставчици на финансова гаранция</v>
      </c>
      <c r="C40" s="800" t="str">
        <f>Translations!$B$323</f>
        <v xml:space="preserve">Този набор следва да бъде избран само ако проверяващият орган е орган за финансово счетоводство, подлежащ на правилата и стандартите, определени от Съвета по международни одиторски стандарти и стандарти за изразяване на сигурност и свързаните с него органи.
Тези стандарти не са обхванати от акредитацията. Акредитиращите органи няма да проверяват спазването на тези стандарти.
</v>
      </c>
    </row>
    <row r="41" spans="1:3" ht="42.75" customHeight="1" x14ac:dyDescent="0.2">
      <c r="A41" s="57"/>
      <c r="B41" s="129" t="str">
        <f>Translations!$B$324</f>
        <v>7) Международен стандарт за ангажименти за изразяване на сигурност 3000: ангажименти за изразяване на сигурност, различни от одити или прегледи на историческа информация, издадени от Съвета за международни одитни стандарти и стандарти за изразяване на сигурност.</v>
      </c>
      <c r="C41" s="800"/>
    </row>
    <row r="42" spans="1:3" ht="45" customHeight="1" thickBot="1" x14ac:dyDescent="0.25">
      <c r="A42" s="57"/>
      <c r="B42" s="132" t="str">
        <f>Translations!$B$325</f>
        <v>8) Международен стандарт за ангажименти за изразяване на сигурност 3410: Ангажименти за изразяване на увереност относно декларациите за парникови газове, издадени от Съвета за международни стандарти за одит и гаранции.</v>
      </c>
      <c r="C42" s="800"/>
    </row>
    <row r="43" spans="1:3" ht="21" customHeight="1" x14ac:dyDescent="0.2">
      <c r="A43" s="57"/>
      <c r="B43" s="62" t="str">
        <f>Translations!$B$326</f>
        <v>Провеждане на проверката (3) — Критерии за проверяващите, сертифицирани съгласно член 55, параграф 2 от AVR</v>
      </c>
      <c r="C43" s="794" t="str">
        <f>Translations!$B$327</f>
        <v>Този набор следва да бъде избран само ако проверяващият орган е сертифицирано физическо лице, както е посочено в член 54, параграф 2 от AVR2.</v>
      </c>
    </row>
    <row r="44" spans="1:3" ht="42" customHeight="1" x14ac:dyDescent="0.2">
      <c r="A44" s="57"/>
      <c r="B44" s="129" t="str">
        <f>Translations!$B$316</f>
        <v>1) Регламент за изпълнение (ЕС) 2018/2067 на Комисията за проверка на данните и за акредитация на проверяващите органи съгласно Директива 2003/87/ЕО, актуализиран с Регламент за изпълнение (ЕС) 2020/2084 на Комисията</v>
      </c>
      <c r="C44" s="794"/>
    </row>
    <row r="45" spans="1:3" ht="18.75" customHeight="1" x14ac:dyDescent="0.2">
      <c r="A45" s="57"/>
      <c r="B45" s="129" t="str">
        <f>Translations!$B$328</f>
        <v>2) Насоки на ЕС относно сертифицираните проверяващи органи, разработени от службите на Европейската комисия</v>
      </c>
      <c r="C45" s="161"/>
    </row>
    <row r="46" spans="1:3" x14ac:dyDescent="0.2">
      <c r="A46" s="57"/>
      <c r="B46" s="131" t="str">
        <f>Translations!$B$61</f>
        <v>Специфичните за всяка държава членка насоки са изброени тук:</v>
      </c>
      <c r="C46" s="161" t="str">
        <f>Translations!$B$10</f>
        <v>&lt;Изтрийте тези редове, ако не са приложими</v>
      </c>
    </row>
    <row r="47" spans="1:3" x14ac:dyDescent="0.2">
      <c r="A47" s="57"/>
      <c r="B47" s="132" t="s">
        <v>553</v>
      </c>
      <c r="C47" s="104"/>
    </row>
    <row r="48" spans="1:3" x14ac:dyDescent="0.2">
      <c r="A48" s="57"/>
      <c r="B48" s="132" t="s">
        <v>554</v>
      </c>
      <c r="C48" s="104"/>
    </row>
    <row r="49" spans="1:3" ht="19.899999999999999" customHeight="1" x14ac:dyDescent="0.2">
      <c r="A49" s="57"/>
      <c r="B49" s="63" t="str">
        <f>Translations!$B$329</f>
        <v>Правила и т.н. на СТЕ на ЕС</v>
      </c>
      <c r="C49" s="793" t="str">
        <f>Translations!$B$330</f>
        <v xml:space="preserve">Този набор следва да бъде избран от всички проверяващи.
Забележка — проверете дали списъкът е валиден за държавата членка, в която се издава становището, тъй като някои насоки на ДЧ могат да се прилагат само в отделна ДЧ. 
Като минимум трябва да бъдат включени съответните регламенти на ЕС и насоките на ЕО.
</v>
      </c>
    </row>
    <row r="50" spans="1:3" ht="26.65" customHeight="1" x14ac:dyDescent="0.2">
      <c r="A50" s="57"/>
      <c r="B50" s="129" t="str">
        <f>Translations!$B$331</f>
        <v>А) Регламент (ЕС) 2019/1842 на ЕО за коригиране на безплатното разпределяне на квоти за емисии поради промени в равнището на дейност (ALCR)</v>
      </c>
      <c r="C50" s="793"/>
    </row>
    <row r="51" spans="1:3" ht="31.5" customHeight="1" x14ac:dyDescent="0.2">
      <c r="A51" s="57"/>
      <c r="B51" s="129" t="str">
        <f>Translations!$B$332</f>
        <v>Б) Регламент (ЕС) 2019/331 относно хармонизираното безплатно разпределяне на квоти за емисии съгласно член 10а от Директива 2003/87/ЕО (FAR)</v>
      </c>
      <c r="C51" s="793"/>
    </row>
    <row r="52" spans="1:3" ht="17.25" customHeight="1" x14ac:dyDescent="0.2">
      <c r="A52" s="57"/>
      <c r="B52" s="129" t="str">
        <f>Translations!$B$333</f>
        <v>В) Регламент (ЕС) 2023/2441 на Комисията относно съдържанието и формата на плана за неутралност по отношение на климата</v>
      </c>
      <c r="C52" s="161"/>
    </row>
    <row r="53" spans="1:3" ht="33.75" customHeight="1" x14ac:dyDescent="0.2">
      <c r="A53" s="57"/>
      <c r="B53" s="129" t="str">
        <f>Translations!$B$334</f>
        <v>Г) Насоки на ЕС, разработени от службите на Европейската комисия в подкрепа на хармонизираното тълкуване на ALCR и FAR</v>
      </c>
      <c r="C53" s="161"/>
    </row>
    <row r="54" spans="1:3" ht="61.5" customHeight="1" x14ac:dyDescent="0.2">
      <c r="A54" s="57"/>
      <c r="B54" s="129" t="str">
        <f>Translations!$B$335</f>
        <v>Д) Насоки на ЕС, разработени от службите на Европейската комисия в подкрепа на хармонизираното тълкуване на Регламент (ЕС) 2018/2067 относно проверката на данни и акредитацията на проверяващи органи съгласно Директива 2003/87/ЕО, актуализиран с Регламент за изпълнение (ЕС) 2020/2084 на Комисията</v>
      </c>
      <c r="C54" s="161"/>
    </row>
    <row r="55" spans="1:3" x14ac:dyDescent="0.2">
      <c r="A55" s="57"/>
      <c r="B55" s="131" t="str">
        <f>Translations!$B$61</f>
        <v>Специфичните за всяка държава членка насоки са изброени тук:</v>
      </c>
      <c r="C55" s="161" t="str">
        <f>Translations!$B$10</f>
        <v>&lt;Изтрийте тези редове, ако не са приложими</v>
      </c>
    </row>
    <row r="56" spans="1:3" x14ac:dyDescent="0.2">
      <c r="A56" s="57"/>
      <c r="B56" s="132" t="s">
        <v>290</v>
      </c>
      <c r="C56" s="161"/>
    </row>
    <row r="57" spans="1:3" ht="13.5" thickBot="1" x14ac:dyDescent="0.25">
      <c r="A57" s="57"/>
      <c r="B57" s="133" t="s">
        <v>290</v>
      </c>
      <c r="C57" s="161"/>
    </row>
    <row r="58" spans="1:3" ht="6.75" customHeight="1" x14ac:dyDescent="0.2">
      <c r="B58" s="47"/>
    </row>
    <row r="59" spans="1:3" ht="12.75" customHeight="1" x14ac:dyDescent="0.2"/>
    <row r="60" spans="1:3" x14ac:dyDescent="0.2">
      <c r="B60" s="65"/>
    </row>
  </sheetData>
  <sheetProtection sheet="1" objects="1" scenarios="1" formatCells="0" formatColumns="0" formatRows="0"/>
  <customSheetViews>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3:C4"/>
    <mergeCell ref="C40:C42"/>
    <mergeCell ref="C49:C51"/>
    <mergeCell ref="C43:C44"/>
    <mergeCell ref="A5:B5"/>
    <mergeCell ref="A30:A39"/>
    <mergeCell ref="C5:C6"/>
    <mergeCell ref="C30:C32"/>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8:B39">
      <formula1>conductaccredited</formula1>
    </dataValidation>
    <dataValidation type="list" allowBlank="1" showErrorMessage="1" promptTitle="Select guidance document" prompt="Select the additional and relevant guidance documents that you have used, ensuring that the correct version is cited" sqref="B47:B48">
      <formula1>conductaccredited2</formula1>
    </dataValidation>
    <dataValidation type="list" allowBlank="1" showErrorMessage="1" promptTitle="Select guidance document" prompt="Select the additional and relevant guidance documents that you have used, ensuring that the correct version is cited" sqref="B56:B57">
      <formula1>conductaccredited3</formula1>
    </dataValidation>
  </dataValidations>
  <pageMargins left="0.74803149606299213" right="0.74803149606299213" top="0.35433070866141736" bottom="0.78740157480314965" header="0.23622047244094491" footer="0.47244094488188981"/>
  <pageSetup paperSize="9" scale="93"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18"/>
  <sheetViews>
    <sheetView workbookViewId="0"/>
  </sheetViews>
  <sheetFormatPr defaultColWidth="9.28515625" defaultRowHeight="12.75" x14ac:dyDescent="0.2"/>
  <cols>
    <col min="1" max="1" width="4.7109375" style="55" customWidth="1"/>
    <col min="2" max="2" width="85.7109375" style="64" customWidth="1"/>
    <col min="3" max="3" width="75.7109375" style="46" customWidth="1"/>
    <col min="4" max="16384" width="9.28515625" style="44"/>
  </cols>
  <sheetData>
    <row r="1" spans="1:5" x14ac:dyDescent="0.2">
      <c r="A1" s="200"/>
      <c r="C1" s="316" t="str">
        <f>Translations!$B$6</f>
        <v>НАСОКИ ЗА ПРОВЕРКИ</v>
      </c>
    </row>
    <row r="2" spans="1:5" x14ac:dyDescent="0.2">
      <c r="A2" s="589" t="str">
        <f>Translations!$B$9</f>
        <v>Доклад от проверката — Система за търговия с емисии</v>
      </c>
      <c r="B2" s="589"/>
      <c r="C2" s="44"/>
    </row>
    <row r="3" spans="1:5" ht="13.5" thickBot="1" x14ac:dyDescent="0.25">
      <c r="A3" s="589" t="str">
        <f>'Opinion Statement (Inst)'!A8:B8</f>
        <v xml:space="preserve">Докладване за неутралност по отношение на климата по СТЕ на ЕС </v>
      </c>
      <c r="B3" s="589"/>
      <c r="C3" s="799" t="str">
        <f>Translations!$B$11</f>
        <v>Забележка — името на инсталацията ще бъде автоматично взето, след като бъде въведено в становището</v>
      </c>
    </row>
    <row r="4" spans="1:5" ht="13.5" thickBot="1" x14ac:dyDescent="0.25">
      <c r="A4" s="801" t="str">
        <f>'Annex 1 - Findings'!$B$3</f>
        <v>Име на оператора - Име на инсталацията</v>
      </c>
      <c r="B4" s="802"/>
      <c r="C4" s="799"/>
    </row>
    <row r="5" spans="1:5" ht="18.399999999999999" customHeight="1" x14ac:dyDescent="0.2">
      <c r="A5" s="588" t="str">
        <f>Translations!$B$337</f>
        <v>Приложение 3 — Обобщение на установените промени, които не са съобщени на компетентния орган</v>
      </c>
      <c r="B5" s="588"/>
      <c r="C5" s="45"/>
    </row>
    <row r="6" spans="1:5" x14ac:dyDescent="0.2">
      <c r="B6" s="47"/>
      <c r="C6" s="45"/>
    </row>
    <row r="7" spans="1:5" s="50" customFormat="1" ht="19.5" customHeight="1" x14ac:dyDescent="0.2">
      <c r="A7" s="803" t="str">
        <f>Translations!$B$338</f>
        <v>A) идентифицирани от проверяващия орган и които НЕ са докладвани на КО</v>
      </c>
      <c r="B7" s="803"/>
      <c r="C7" s="45"/>
      <c r="D7" s="46"/>
    </row>
    <row r="8" spans="1:5" s="52" customFormat="1" ht="43.5" customHeight="1" thickBot="1" x14ac:dyDescent="0.25">
      <c r="A8" s="55"/>
      <c r="B8" s="47" t="str">
        <f>Translations!$B$339</f>
        <v>Това следва да включва промени в плана за неутралност по отношение на климата, които биха могли да повлияят на постигането на ключовите етапи и целите, за които компетентният орган не е бил уведомен в съответствие с член 22г от ПБР преди края на отчетния период.</v>
      </c>
      <c r="C8" s="51"/>
    </row>
    <row r="9" spans="1:5" s="52" customFormat="1" ht="12.75" customHeight="1" x14ac:dyDescent="0.2">
      <c r="A9" s="106">
        <v>1</v>
      </c>
      <c r="B9" s="134"/>
      <c r="C9" s="798" t="str">
        <f>Translations!$B$340</f>
        <v xml:space="preserve">&lt;В него следва да се посочат всички промени в данните, използвани за доказване на постигането на ключовите етапи или целите, които са били определени от проверяващия орган в хода на неговата работа и за които компетентният орган не е бил уведомен. 
В него следва също така да се посочат всички промени в плана за неутралност по отношение на климата, които оказват въздействие върху постигането на ключовите етапи и целите и за които компетентният орган не е бил уведомен и които не са били счетени за съответстващи от компетентния орган.&gt;
</v>
      </c>
      <c r="D9" s="94"/>
      <c r="E9" s="53"/>
    </row>
    <row r="10" spans="1:5" s="52" customFormat="1" ht="12.75" customHeight="1" x14ac:dyDescent="0.2">
      <c r="A10" s="159">
        <v>2</v>
      </c>
      <c r="B10" s="125"/>
      <c r="C10" s="798"/>
    </row>
    <row r="11" spans="1:5" s="52" customFormat="1" ht="12.75" customHeight="1" x14ac:dyDescent="0.2">
      <c r="A11" s="159">
        <v>3</v>
      </c>
      <c r="B11" s="125"/>
      <c r="C11" s="798"/>
    </row>
    <row r="12" spans="1:5" s="52" customFormat="1" ht="12.75" customHeight="1" x14ac:dyDescent="0.2">
      <c r="A12" s="159">
        <v>4</v>
      </c>
      <c r="B12" s="125"/>
      <c r="C12" s="798"/>
    </row>
    <row r="13" spans="1:5" s="52" customFormat="1" ht="12.75" customHeight="1" x14ac:dyDescent="0.2">
      <c r="A13" s="159">
        <v>5</v>
      </c>
      <c r="B13" s="125"/>
      <c r="C13" s="798"/>
    </row>
    <row r="14" spans="1:5" s="52" customFormat="1" ht="12.75" customHeight="1" x14ac:dyDescent="0.2">
      <c r="A14" s="159">
        <v>6</v>
      </c>
      <c r="B14" s="125"/>
      <c r="C14" s="798"/>
    </row>
    <row r="15" spans="1:5" s="52" customFormat="1" ht="12.75" customHeight="1" x14ac:dyDescent="0.2">
      <c r="A15" s="159">
        <v>7</v>
      </c>
      <c r="B15" s="125"/>
      <c r="C15" s="146"/>
    </row>
    <row r="16" spans="1:5" s="52" customFormat="1" ht="12.75" customHeight="1" x14ac:dyDescent="0.2">
      <c r="A16" s="159">
        <v>8</v>
      </c>
      <c r="B16" s="125"/>
      <c r="C16" s="798" t="str">
        <f>Translations!$B$341</f>
        <v>Моля, попълнете всички съответни данни.  По един ред на коментар. Ако е необходимо допълнително място, моля, добавете редове и брой точки поотделно.  Ако няма коментари, които да бъдат направени, моля, посочете „НЕ Е ПРИЛОЖИМО“ на първия ред.</v>
      </c>
    </row>
    <row r="17" spans="1:3" s="52" customFormat="1" ht="12.75" customHeight="1" x14ac:dyDescent="0.2">
      <c r="A17" s="48">
        <v>9</v>
      </c>
      <c r="B17" s="125"/>
      <c r="C17" s="798"/>
    </row>
    <row r="18" spans="1:3" s="52" customFormat="1" ht="12.75" customHeight="1" thickBot="1" x14ac:dyDescent="0.25">
      <c r="A18" s="49">
        <v>10</v>
      </c>
      <c r="B18" s="135"/>
      <c r="C18" s="798"/>
    </row>
  </sheetData>
  <sheetProtection sheet="1" objects="1" scenarios="1" formatCells="0" formatColumns="0" formatRows="0"/>
  <customSheetViews>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8">
    <mergeCell ref="C3:C4"/>
    <mergeCell ref="C16:C18"/>
    <mergeCell ref="C9:C14"/>
    <mergeCell ref="A2:B2"/>
    <mergeCell ref="A3:B3"/>
    <mergeCell ref="A4:B4"/>
    <mergeCell ref="A7:B7"/>
    <mergeCell ref="A5:B5"/>
  </mergeCells>
  <phoneticPr fontId="0" type="noConversion"/>
  <pageMargins left="0.74803149606299213" right="0.74803149606299213" top="0.35433070866141736" bottom="0.78740157480314965" header="0.23622047244094491" footer="0.47244094488188981"/>
  <pageSetup paperSize="9" scale="97" fitToHeight="0" orientation="portrait" r:id="rId1"/>
  <headerFooter alignWithMargins="0">
    <oddFooter>&amp;L&amp;F/
&amp;A&amp;C&amp;P/&amp;N&amp;RPrinted : &amp;D/&amp;T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ABB38"/>
  <sheetViews>
    <sheetView tabSelected="1" topLeftCell="B2" workbookViewId="0">
      <selection activeCell="C11" sqref="C11"/>
    </sheetView>
  </sheetViews>
  <sheetFormatPr defaultColWidth="11.42578125" defaultRowHeight="12.75" x14ac:dyDescent="0.2"/>
  <cols>
    <col min="1" max="1" width="2.7109375" style="177" hidden="1" customWidth="1"/>
    <col min="2" max="6" width="15.7109375" style="64" customWidth="1"/>
    <col min="7" max="8" width="17" style="64" customWidth="1"/>
    <col min="9" max="9" width="17.28515625" style="64" customWidth="1"/>
    <col min="10" max="17" width="15.7109375" style="64" customWidth="1"/>
    <col min="18" max="18" width="20.7109375" style="64" customWidth="1"/>
    <col min="19" max="20" width="15.7109375" style="64" customWidth="1"/>
    <col min="21" max="45" width="16.42578125" style="64" customWidth="1"/>
    <col min="46" max="49" width="15.7109375" style="64" customWidth="1"/>
    <col min="50" max="50" width="16.42578125" style="64" customWidth="1"/>
    <col min="51" max="51" width="20.7109375" style="64" customWidth="1"/>
    <col min="52" max="55" width="15.7109375" style="64" customWidth="1"/>
    <col min="56" max="56" width="20.7109375" style="64" customWidth="1"/>
    <col min="57" max="62" width="15.7109375" style="64" customWidth="1"/>
    <col min="63" max="63" width="17.7109375" style="64" customWidth="1"/>
    <col min="64" max="78" width="15.7109375" style="64" customWidth="1"/>
    <col min="79" max="79" width="18.42578125" style="64" customWidth="1"/>
    <col min="80" max="81" width="15.7109375" style="64" customWidth="1"/>
    <col min="82" max="84" width="20.7109375" style="64" customWidth="1"/>
    <col min="85" max="87" width="19.28515625" style="64" customWidth="1"/>
    <col min="88" max="88" width="12.28515625" style="64" customWidth="1"/>
    <col min="89" max="89" width="17.42578125" style="64" customWidth="1"/>
    <col min="90" max="90" width="12.28515625" style="64" customWidth="1"/>
    <col min="91" max="91" width="17.42578125" style="64" customWidth="1"/>
    <col min="92" max="92" width="12.28515625" style="64" customWidth="1"/>
    <col min="93" max="93" width="17.42578125" style="64" customWidth="1"/>
    <col min="94" max="117" width="15.7109375" style="64" customWidth="1"/>
    <col min="118" max="118" width="14.7109375" style="64" customWidth="1"/>
    <col min="119" max="156" width="11.42578125" style="64"/>
    <col min="157" max="637" width="13.7109375" style="64" customWidth="1"/>
    <col min="638" max="16384" width="11.42578125" style="64"/>
  </cols>
  <sheetData>
    <row r="1" spans="1:730" s="357" customFormat="1" hidden="1" x14ac:dyDescent="0.2">
      <c r="A1" s="219" t="s">
        <v>360</v>
      </c>
      <c r="B1" s="220">
        <v>14</v>
      </c>
      <c r="C1" s="220">
        <v>11</v>
      </c>
      <c r="D1" s="220">
        <f>C1+1</f>
        <v>12</v>
      </c>
      <c r="E1" s="220">
        <v>24</v>
      </c>
      <c r="F1" s="220">
        <v>15</v>
      </c>
      <c r="G1" s="220">
        <f>F1+1</f>
        <v>16</v>
      </c>
      <c r="H1" s="220">
        <f t="shared" ref="H1:J1" si="0">G1+1</f>
        <v>17</v>
      </c>
      <c r="I1" s="220">
        <f t="shared" si="0"/>
        <v>18</v>
      </c>
      <c r="J1" s="220">
        <f t="shared" si="0"/>
        <v>19</v>
      </c>
      <c r="K1" s="220">
        <v>32</v>
      </c>
      <c r="L1" s="220">
        <v>32</v>
      </c>
      <c r="M1" s="220">
        <v>32</v>
      </c>
      <c r="N1" s="220">
        <v>32</v>
      </c>
      <c r="O1" s="220">
        <f t="shared" ref="O1:AA1" si="1">N1</f>
        <v>32</v>
      </c>
      <c r="P1" s="220">
        <f t="shared" si="1"/>
        <v>32</v>
      </c>
      <c r="Q1" s="220">
        <f t="shared" si="1"/>
        <v>32</v>
      </c>
      <c r="R1" s="220">
        <f>Q1</f>
        <v>32</v>
      </c>
      <c r="S1" s="220">
        <f t="shared" si="1"/>
        <v>32</v>
      </c>
      <c r="T1" s="220">
        <f t="shared" si="1"/>
        <v>32</v>
      </c>
      <c r="U1" s="220">
        <f t="shared" si="1"/>
        <v>32</v>
      </c>
      <c r="V1" s="220">
        <f>U1</f>
        <v>32</v>
      </c>
      <c r="W1" s="220">
        <f t="shared" si="1"/>
        <v>32</v>
      </c>
      <c r="X1" s="220">
        <f t="shared" si="1"/>
        <v>32</v>
      </c>
      <c r="Y1" s="220">
        <f t="shared" si="1"/>
        <v>32</v>
      </c>
      <c r="Z1" s="220">
        <f>Y1</f>
        <v>32</v>
      </c>
      <c r="AA1" s="220">
        <f t="shared" si="1"/>
        <v>32</v>
      </c>
      <c r="AB1" s="220">
        <f t="shared" ref="AB1:AG1" si="2">AA1</f>
        <v>32</v>
      </c>
      <c r="AC1" s="220">
        <f t="shared" si="2"/>
        <v>32</v>
      </c>
      <c r="AD1" s="220">
        <f>AC1</f>
        <v>32</v>
      </c>
      <c r="AE1" s="220">
        <f t="shared" si="2"/>
        <v>32</v>
      </c>
      <c r="AF1" s="220">
        <f t="shared" si="2"/>
        <v>32</v>
      </c>
      <c r="AG1" s="220">
        <f t="shared" si="2"/>
        <v>32</v>
      </c>
      <c r="AH1" s="220">
        <f>AG1</f>
        <v>32</v>
      </c>
      <c r="AI1" s="220">
        <f t="shared" ref="AI1:AM1" si="3">AH1</f>
        <v>32</v>
      </c>
      <c r="AJ1" s="220">
        <f t="shared" si="3"/>
        <v>32</v>
      </c>
      <c r="AK1" s="220">
        <f t="shared" si="3"/>
        <v>32</v>
      </c>
      <c r="AL1" s="220">
        <f>AK1</f>
        <v>32</v>
      </c>
      <c r="AM1" s="220">
        <f t="shared" si="3"/>
        <v>32</v>
      </c>
      <c r="AN1" s="220">
        <f t="shared" ref="AN1:AR1" si="4">AM1</f>
        <v>32</v>
      </c>
      <c r="AO1" s="220">
        <f t="shared" si="4"/>
        <v>32</v>
      </c>
      <c r="AP1" s="220">
        <f t="shared" si="4"/>
        <v>32</v>
      </c>
      <c r="AQ1" s="220">
        <f t="shared" si="4"/>
        <v>32</v>
      </c>
      <c r="AR1" s="220">
        <f t="shared" si="4"/>
        <v>32</v>
      </c>
      <c r="AS1" s="220">
        <f t="shared" ref="AS1:AY1" si="5">AR1</f>
        <v>32</v>
      </c>
      <c r="AT1" s="220">
        <f t="shared" si="5"/>
        <v>32</v>
      </c>
      <c r="AU1" s="220">
        <f t="shared" si="5"/>
        <v>32</v>
      </c>
      <c r="AV1" s="220">
        <f t="shared" si="5"/>
        <v>32</v>
      </c>
      <c r="AW1" s="220">
        <f t="shared" si="5"/>
        <v>32</v>
      </c>
      <c r="AX1" s="220">
        <f t="shared" si="5"/>
        <v>32</v>
      </c>
      <c r="AY1" s="220">
        <f t="shared" si="5"/>
        <v>32</v>
      </c>
      <c r="AZ1" s="220">
        <f>AY1+11</f>
        <v>43</v>
      </c>
      <c r="BA1" s="220">
        <f t="shared" ref="BA1:BI1" si="6">AZ1</f>
        <v>43</v>
      </c>
      <c r="BB1" s="220">
        <f t="shared" si="6"/>
        <v>43</v>
      </c>
      <c r="BC1" s="220">
        <f t="shared" si="6"/>
        <v>43</v>
      </c>
      <c r="BD1" s="220">
        <f t="shared" si="6"/>
        <v>43</v>
      </c>
      <c r="BE1" s="220">
        <f t="shared" si="6"/>
        <v>43</v>
      </c>
      <c r="BF1" s="220">
        <f t="shared" si="6"/>
        <v>43</v>
      </c>
      <c r="BG1" s="220">
        <f t="shared" si="6"/>
        <v>43</v>
      </c>
      <c r="BH1" s="220">
        <f t="shared" si="6"/>
        <v>43</v>
      </c>
      <c r="BI1" s="220">
        <f t="shared" si="6"/>
        <v>43</v>
      </c>
      <c r="BJ1" s="220">
        <f>BI1+8</f>
        <v>51</v>
      </c>
      <c r="BK1" s="220">
        <f>BJ1+1</f>
        <v>52</v>
      </c>
      <c r="BL1" s="220">
        <f>BK1+3</f>
        <v>55</v>
      </c>
      <c r="BM1" s="220">
        <f>BL1+1</f>
        <v>56</v>
      </c>
      <c r="BN1" s="220">
        <f t="shared" ref="BN1:BQ1" si="7">BM1+1</f>
        <v>57</v>
      </c>
      <c r="BO1" s="220">
        <f t="shared" si="7"/>
        <v>58</v>
      </c>
      <c r="BP1" s="220">
        <f t="shared" si="7"/>
        <v>59</v>
      </c>
      <c r="BQ1" s="220">
        <f t="shared" si="7"/>
        <v>60</v>
      </c>
      <c r="BR1" s="220">
        <f>BQ1+3</f>
        <v>63</v>
      </c>
      <c r="BS1" s="220">
        <f t="shared" ref="BS1" si="8">BR1+1</f>
        <v>64</v>
      </c>
      <c r="BT1" s="220">
        <f>BS1+2</f>
        <v>66</v>
      </c>
      <c r="BU1" s="220">
        <f t="shared" ref="BU1" si="9">BT1+1</f>
        <v>67</v>
      </c>
      <c r="BV1" s="220">
        <f t="shared" ref="BV1" si="10">BU1+1</f>
        <v>68</v>
      </c>
      <c r="BW1" s="220">
        <f t="shared" ref="BW1" si="11">BV1+1</f>
        <v>69</v>
      </c>
      <c r="BX1" s="220">
        <f t="shared" ref="BX1" si="12">BW1+1</f>
        <v>70</v>
      </c>
      <c r="BY1" s="220">
        <f t="shared" ref="BY1" si="13">BX1+1</f>
        <v>71</v>
      </c>
      <c r="BZ1" s="220">
        <f t="shared" ref="BZ1" si="14">BY1+1</f>
        <v>72</v>
      </c>
      <c r="CA1" s="220">
        <f t="shared" ref="CA1" si="15">BZ1+1</f>
        <v>73</v>
      </c>
      <c r="CB1" s="220">
        <f t="shared" ref="CB1" si="16">CA1+1</f>
        <v>74</v>
      </c>
      <c r="CC1" s="220">
        <f t="shared" ref="CC1:CE1" si="17">CB1+1</f>
        <v>75</v>
      </c>
      <c r="CD1" s="220">
        <f t="shared" si="17"/>
        <v>76</v>
      </c>
      <c r="CE1" s="220">
        <f t="shared" si="17"/>
        <v>77</v>
      </c>
      <c r="CF1" s="220">
        <f>CE1+2</f>
        <v>79</v>
      </c>
      <c r="CG1" s="220">
        <f t="shared" ref="CG1" si="18">CF1+1</f>
        <v>80</v>
      </c>
      <c r="CH1" s="220">
        <f>CG1+2</f>
        <v>82</v>
      </c>
      <c r="CI1" s="220">
        <f t="shared" ref="CI1" si="19">CH1+1</f>
        <v>83</v>
      </c>
      <c r="CJ1" s="220">
        <f>CI1+2</f>
        <v>85</v>
      </c>
      <c r="CK1" s="220">
        <f>CJ1+1</f>
        <v>86</v>
      </c>
      <c r="CL1" s="220">
        <f>CK1+1</f>
        <v>87</v>
      </c>
      <c r="CM1" s="220">
        <f>CL1+1</f>
        <v>88</v>
      </c>
      <c r="CN1" s="220">
        <f>CM1+2</f>
        <v>90</v>
      </c>
      <c r="CO1" s="220">
        <f>CN1+2</f>
        <v>92</v>
      </c>
      <c r="CP1" s="220">
        <f>CO1+1</f>
        <v>93</v>
      </c>
      <c r="CQ1" s="220">
        <f>CP1+2</f>
        <v>95</v>
      </c>
      <c r="CR1" s="220">
        <f>CQ1+1</f>
        <v>96</v>
      </c>
      <c r="CS1" s="220">
        <f>CR1+3</f>
        <v>99</v>
      </c>
      <c r="CT1" s="220">
        <f>CS1+1</f>
        <v>100</v>
      </c>
      <c r="CU1" s="220">
        <f>CT1+2</f>
        <v>102</v>
      </c>
      <c r="CV1" s="220">
        <f>CU1+2</f>
        <v>104</v>
      </c>
      <c r="CW1" s="220">
        <f>CV1+1</f>
        <v>105</v>
      </c>
      <c r="CX1" s="220"/>
      <c r="CY1" s="220"/>
      <c r="CZ1" s="220"/>
      <c r="DA1" s="220"/>
      <c r="DB1" s="220"/>
      <c r="DC1" s="220"/>
      <c r="DD1" s="220"/>
      <c r="DE1" s="220"/>
      <c r="DF1" s="220"/>
      <c r="DG1" s="220"/>
      <c r="DH1" s="220">
        <v>55</v>
      </c>
      <c r="DI1" s="220">
        <f>DH1+1</f>
        <v>56</v>
      </c>
      <c r="DJ1" s="220">
        <f t="shared" ref="DJ1:DM1" si="20">DI1+1</f>
        <v>57</v>
      </c>
      <c r="DK1" s="220">
        <f t="shared" si="20"/>
        <v>58</v>
      </c>
      <c r="DL1" s="220">
        <f t="shared" si="20"/>
        <v>59</v>
      </c>
      <c r="DM1" s="220">
        <f t="shared" si="20"/>
        <v>60</v>
      </c>
      <c r="DN1" s="220">
        <v>110</v>
      </c>
      <c r="DO1" s="220">
        <f>DN1+3</f>
        <v>113</v>
      </c>
      <c r="DP1" s="220">
        <f>DO1+2</f>
        <v>115</v>
      </c>
      <c r="DQ1" s="220">
        <f t="shared" ref="DQ1:DY1" si="21">DP1+1</f>
        <v>116</v>
      </c>
      <c r="DR1" s="220">
        <f t="shared" si="21"/>
        <v>117</v>
      </c>
      <c r="DS1" s="220">
        <f t="shared" si="21"/>
        <v>118</v>
      </c>
      <c r="DT1" s="220">
        <f t="shared" si="21"/>
        <v>119</v>
      </c>
      <c r="DU1" s="220">
        <f t="shared" si="21"/>
        <v>120</v>
      </c>
      <c r="DV1" s="220">
        <f t="shared" si="21"/>
        <v>121</v>
      </c>
      <c r="DW1" s="220">
        <f t="shared" si="21"/>
        <v>122</v>
      </c>
      <c r="DX1" s="220">
        <f t="shared" si="21"/>
        <v>123</v>
      </c>
      <c r="DY1" s="220">
        <f t="shared" si="21"/>
        <v>124</v>
      </c>
      <c r="DZ1" s="220">
        <f>DY1+2</f>
        <v>126</v>
      </c>
      <c r="EA1" s="220">
        <f>DZ1+1</f>
        <v>127</v>
      </c>
      <c r="EB1" s="220">
        <f t="shared" ref="EB1:EL1" si="22">EA1+1</f>
        <v>128</v>
      </c>
      <c r="EC1" s="220">
        <f t="shared" si="22"/>
        <v>129</v>
      </c>
      <c r="ED1" s="220">
        <f t="shared" si="22"/>
        <v>130</v>
      </c>
      <c r="EE1" s="220">
        <f t="shared" si="22"/>
        <v>131</v>
      </c>
      <c r="EF1" s="220">
        <f t="shared" si="22"/>
        <v>132</v>
      </c>
      <c r="EG1" s="220">
        <f t="shared" si="22"/>
        <v>133</v>
      </c>
      <c r="EH1" s="220">
        <f>EG1+3</f>
        <v>136</v>
      </c>
      <c r="EI1" s="220">
        <f t="shared" si="22"/>
        <v>137</v>
      </c>
      <c r="EJ1" s="220">
        <f t="shared" si="22"/>
        <v>138</v>
      </c>
      <c r="EK1" s="220">
        <f t="shared" si="22"/>
        <v>139</v>
      </c>
      <c r="EL1" s="220">
        <f t="shared" si="22"/>
        <v>140</v>
      </c>
      <c r="EM1" s="220">
        <f>EL1+2</f>
        <v>142</v>
      </c>
      <c r="EN1" s="220">
        <f>EM1+1</f>
        <v>143</v>
      </c>
      <c r="EO1" s="220">
        <f>EN1+1</f>
        <v>144</v>
      </c>
      <c r="EP1" s="220">
        <f>EO1+2</f>
        <v>146</v>
      </c>
      <c r="EQ1" s="220">
        <f>EP1+1</f>
        <v>147</v>
      </c>
      <c r="ER1" s="220">
        <f t="shared" ref="ER1:EU1" si="23">EQ1+1</f>
        <v>148</v>
      </c>
      <c r="ES1" s="220">
        <f t="shared" si="23"/>
        <v>149</v>
      </c>
      <c r="ET1" s="220">
        <f t="shared" si="23"/>
        <v>150</v>
      </c>
      <c r="EU1" s="220">
        <f t="shared" si="23"/>
        <v>151</v>
      </c>
      <c r="EV1" s="220"/>
      <c r="EW1" s="220">
        <v>70</v>
      </c>
      <c r="EX1" s="220">
        <f>EW1+1</f>
        <v>71</v>
      </c>
      <c r="EY1" s="220">
        <f>EX1+2</f>
        <v>73</v>
      </c>
      <c r="EZ1" s="220">
        <f t="shared" ref="EZ1" si="24">EY1+1</f>
        <v>74</v>
      </c>
      <c r="FA1" s="220"/>
      <c r="FB1" s="220">
        <v>116</v>
      </c>
      <c r="FC1" s="220">
        <f>FB1+1</f>
        <v>117</v>
      </c>
      <c r="FD1" s="220">
        <f t="shared" ref="FD1:FI1" si="25">FC1+1</f>
        <v>118</v>
      </c>
      <c r="FE1" s="220">
        <f t="shared" si="25"/>
        <v>119</v>
      </c>
      <c r="FF1" s="220">
        <f t="shared" si="25"/>
        <v>120</v>
      </c>
      <c r="FG1" s="220">
        <f t="shared" si="25"/>
        <v>121</v>
      </c>
      <c r="FH1" s="220">
        <f t="shared" si="25"/>
        <v>122</v>
      </c>
      <c r="FI1" s="220">
        <f t="shared" si="25"/>
        <v>123</v>
      </c>
      <c r="FJ1" s="220"/>
      <c r="FK1" s="220"/>
      <c r="FL1" s="220"/>
      <c r="FM1" s="220"/>
      <c r="FN1" s="220"/>
      <c r="FO1" s="220"/>
      <c r="FP1" s="220"/>
      <c r="FQ1" s="220"/>
      <c r="FR1" s="220"/>
      <c r="FS1" s="220"/>
      <c r="FT1" s="220"/>
      <c r="FU1" s="220"/>
      <c r="FV1" s="220"/>
      <c r="FW1" s="220"/>
      <c r="FX1" s="220"/>
      <c r="FY1" s="220"/>
      <c r="FZ1" s="220"/>
      <c r="GA1" s="220"/>
      <c r="GB1" s="220"/>
      <c r="GC1" s="220"/>
      <c r="GD1" s="220"/>
      <c r="GE1" s="220"/>
      <c r="GF1" s="220"/>
      <c r="GG1" s="220"/>
      <c r="GH1" s="220"/>
      <c r="GI1" s="220"/>
      <c r="GJ1" s="220"/>
      <c r="GK1" s="220"/>
      <c r="GL1" s="220"/>
      <c r="GM1" s="220"/>
      <c r="GN1" s="220"/>
      <c r="GO1" s="220"/>
      <c r="GP1" s="220"/>
      <c r="GQ1" s="220"/>
      <c r="GR1" s="220"/>
      <c r="GS1" s="220"/>
      <c r="GT1" s="220"/>
      <c r="GU1" s="220"/>
      <c r="GV1" s="220"/>
      <c r="GW1" s="220"/>
      <c r="GX1" s="220"/>
      <c r="GY1" s="220"/>
      <c r="GZ1" s="220"/>
      <c r="HA1" s="220"/>
      <c r="HB1" s="220"/>
      <c r="HC1" s="220"/>
      <c r="HD1" s="220"/>
      <c r="HE1" s="220"/>
      <c r="HF1" s="220"/>
      <c r="HG1" s="220"/>
      <c r="HH1" s="220"/>
      <c r="HI1" s="220"/>
      <c r="HJ1" s="220"/>
      <c r="HK1" s="220"/>
      <c r="HL1" s="220"/>
      <c r="HM1" s="220"/>
      <c r="HN1" s="220"/>
      <c r="HO1" s="220"/>
      <c r="HP1" s="220"/>
      <c r="HQ1" s="220"/>
      <c r="HR1" s="220"/>
      <c r="HS1" s="220"/>
      <c r="HT1" s="220"/>
      <c r="HU1" s="220"/>
      <c r="HV1" s="220"/>
      <c r="HW1" s="220"/>
      <c r="HX1" s="220"/>
      <c r="HY1" s="220"/>
      <c r="HZ1" s="220"/>
      <c r="IA1" s="220"/>
      <c r="IB1" s="220"/>
      <c r="IC1" s="220"/>
      <c r="ID1" s="220"/>
      <c r="IE1" s="220"/>
      <c r="IF1" s="220"/>
      <c r="IG1" s="220"/>
      <c r="IH1" s="220"/>
      <c r="II1" s="220"/>
      <c r="IJ1" s="220"/>
      <c r="IK1" s="220"/>
      <c r="IL1" s="220"/>
      <c r="IM1" s="220"/>
      <c r="IN1" s="220"/>
      <c r="IO1" s="220"/>
      <c r="IP1" s="220"/>
      <c r="IQ1" s="220"/>
      <c r="IR1" s="220"/>
      <c r="IS1" s="220"/>
      <c r="IT1" s="220"/>
      <c r="IU1" s="220"/>
      <c r="IV1" s="220"/>
      <c r="IW1" s="220"/>
      <c r="IX1" s="220"/>
      <c r="IY1" s="220"/>
      <c r="IZ1" s="220"/>
      <c r="JA1" s="220"/>
      <c r="JB1" s="220"/>
      <c r="JC1" s="220"/>
      <c r="JD1" s="220"/>
      <c r="JE1" s="220"/>
      <c r="JF1" s="220"/>
      <c r="JG1" s="220"/>
      <c r="JH1" s="220"/>
      <c r="JI1" s="220"/>
      <c r="JJ1" s="220"/>
      <c r="JK1" s="220"/>
      <c r="JL1" s="220"/>
      <c r="JM1" s="220"/>
      <c r="JN1" s="220"/>
      <c r="JO1" s="220"/>
      <c r="JP1" s="220"/>
      <c r="JQ1" s="220"/>
      <c r="JR1" s="220"/>
      <c r="JS1" s="220"/>
      <c r="JT1" s="220"/>
      <c r="JU1" s="220"/>
      <c r="JV1" s="220"/>
      <c r="JW1" s="220"/>
      <c r="JX1" s="220"/>
      <c r="JY1" s="220"/>
      <c r="JZ1" s="220"/>
      <c r="KA1" s="220"/>
      <c r="KB1" s="220"/>
      <c r="KC1" s="220"/>
      <c r="KD1" s="220"/>
      <c r="KE1" s="220"/>
      <c r="KF1" s="220"/>
      <c r="KG1" s="220"/>
      <c r="KH1" s="220"/>
      <c r="KI1" s="220"/>
      <c r="KJ1" s="220"/>
      <c r="KK1" s="220"/>
      <c r="KL1" s="220"/>
      <c r="KM1" s="220"/>
      <c r="KN1" s="220"/>
      <c r="KO1" s="220"/>
      <c r="KP1" s="220"/>
      <c r="KQ1" s="220"/>
      <c r="KR1" s="220"/>
      <c r="KS1" s="220"/>
      <c r="KT1" s="220"/>
      <c r="KU1" s="220"/>
      <c r="KV1" s="220"/>
      <c r="KW1" s="220"/>
      <c r="KX1" s="220"/>
      <c r="KY1" s="220"/>
      <c r="KZ1" s="220"/>
      <c r="LA1" s="220"/>
      <c r="LB1" s="220"/>
      <c r="LC1" s="220"/>
      <c r="LD1" s="220"/>
      <c r="LE1" s="220"/>
      <c r="LF1" s="220"/>
      <c r="LG1" s="220"/>
      <c r="LH1" s="220"/>
      <c r="LI1" s="220"/>
      <c r="LJ1" s="220"/>
      <c r="LK1" s="220"/>
      <c r="LL1" s="220"/>
      <c r="LM1" s="220"/>
      <c r="LN1" s="220"/>
      <c r="LO1" s="220"/>
      <c r="LP1" s="220"/>
      <c r="LQ1" s="220"/>
      <c r="LR1" s="220"/>
      <c r="LS1" s="220"/>
      <c r="LT1" s="220"/>
      <c r="LU1" s="220"/>
      <c r="LV1" s="220"/>
      <c r="LW1" s="220"/>
      <c r="LX1" s="220"/>
      <c r="LY1" s="220"/>
      <c r="LZ1" s="220"/>
      <c r="MA1" s="220"/>
      <c r="MB1" s="220"/>
      <c r="MC1" s="220"/>
      <c r="MD1" s="220"/>
      <c r="ME1" s="220"/>
      <c r="MF1" s="220"/>
      <c r="MG1" s="220"/>
      <c r="MH1" s="220"/>
      <c r="MI1" s="220"/>
      <c r="MJ1" s="220"/>
      <c r="MK1" s="220"/>
      <c r="ML1" s="220"/>
      <c r="MM1" s="220"/>
      <c r="MN1" s="220"/>
      <c r="MO1" s="220"/>
      <c r="MP1" s="220"/>
      <c r="MQ1" s="220"/>
      <c r="MR1" s="220"/>
      <c r="MS1" s="220"/>
      <c r="MT1" s="220"/>
      <c r="MU1" s="220"/>
      <c r="MV1" s="220"/>
      <c r="MW1" s="220"/>
      <c r="MX1" s="220"/>
      <c r="MY1" s="220"/>
      <c r="MZ1" s="220"/>
      <c r="NA1" s="220"/>
      <c r="NB1" s="220"/>
      <c r="NC1" s="220"/>
      <c r="ND1" s="220"/>
      <c r="NE1" s="220"/>
      <c r="NF1" s="220"/>
      <c r="NG1" s="220"/>
      <c r="NH1" s="220"/>
      <c r="NI1" s="220"/>
      <c r="NJ1" s="220"/>
      <c r="NK1" s="220"/>
      <c r="NL1" s="220"/>
      <c r="NM1" s="220"/>
      <c r="NN1" s="220"/>
      <c r="NO1" s="220"/>
      <c r="NP1" s="220"/>
      <c r="NQ1" s="220"/>
      <c r="NR1" s="220"/>
      <c r="NS1" s="220"/>
      <c r="NT1" s="220"/>
      <c r="NU1" s="220"/>
      <c r="NV1" s="220"/>
      <c r="NW1" s="220"/>
      <c r="NX1" s="220"/>
      <c r="NY1" s="220"/>
      <c r="NZ1" s="220"/>
      <c r="OA1" s="220"/>
      <c r="OB1" s="220"/>
      <c r="OC1" s="220"/>
      <c r="OD1" s="220"/>
      <c r="OE1" s="220"/>
      <c r="OF1" s="220"/>
      <c r="OG1" s="220"/>
      <c r="OH1" s="220"/>
      <c r="OI1" s="220"/>
      <c r="OJ1" s="220"/>
      <c r="OK1" s="220"/>
      <c r="OL1" s="220"/>
      <c r="OM1" s="220"/>
      <c r="ON1" s="220"/>
      <c r="OO1" s="220"/>
      <c r="OP1" s="220"/>
      <c r="OQ1" s="220"/>
      <c r="OR1" s="220"/>
      <c r="OS1" s="220"/>
      <c r="OT1" s="220"/>
      <c r="OU1" s="220"/>
      <c r="OV1" s="220"/>
      <c r="OW1" s="220"/>
      <c r="OX1" s="220"/>
      <c r="OY1" s="220"/>
      <c r="OZ1" s="220"/>
      <c r="PA1" s="220"/>
      <c r="PB1" s="220"/>
      <c r="PC1" s="220"/>
      <c r="PD1" s="220"/>
      <c r="PE1" s="220"/>
      <c r="PF1" s="220"/>
      <c r="PG1" s="220"/>
      <c r="PH1" s="220"/>
      <c r="PI1" s="220"/>
      <c r="PJ1" s="220"/>
      <c r="PK1" s="220"/>
      <c r="PL1" s="220"/>
      <c r="PM1" s="220"/>
      <c r="PN1" s="220"/>
      <c r="PO1" s="220"/>
      <c r="PP1" s="220"/>
      <c r="PQ1" s="220"/>
      <c r="PR1" s="220"/>
      <c r="PS1" s="220"/>
      <c r="PT1" s="220"/>
      <c r="PU1" s="220"/>
      <c r="PV1" s="220"/>
      <c r="PW1" s="220"/>
      <c r="PX1" s="220"/>
      <c r="PY1" s="220"/>
      <c r="PZ1" s="220"/>
      <c r="QA1" s="220"/>
      <c r="QB1" s="220"/>
      <c r="QC1" s="220"/>
      <c r="QD1" s="220"/>
      <c r="QE1" s="220"/>
      <c r="QF1" s="220"/>
      <c r="QG1" s="220"/>
      <c r="QH1" s="220"/>
      <c r="QI1" s="220"/>
      <c r="QJ1" s="220"/>
      <c r="QK1" s="220"/>
      <c r="QL1" s="220"/>
      <c r="QM1" s="220"/>
      <c r="QN1" s="220"/>
      <c r="QO1" s="220"/>
      <c r="QP1" s="220"/>
      <c r="QQ1" s="220"/>
      <c r="QR1" s="220"/>
      <c r="QS1" s="220"/>
      <c r="QT1" s="220"/>
      <c r="QU1" s="220"/>
      <c r="QV1" s="220"/>
      <c r="QW1" s="220"/>
      <c r="QX1" s="220"/>
      <c r="QY1" s="220"/>
      <c r="QZ1" s="220"/>
      <c r="RA1" s="220"/>
      <c r="RB1" s="220"/>
      <c r="RC1" s="220"/>
      <c r="RD1" s="220"/>
      <c r="RE1" s="220"/>
      <c r="RF1" s="220"/>
      <c r="RG1" s="220"/>
      <c r="RH1" s="220"/>
      <c r="RI1" s="220"/>
      <c r="RJ1" s="220"/>
      <c r="RK1" s="220"/>
      <c r="RL1" s="220"/>
      <c r="RM1" s="220"/>
      <c r="RN1" s="220"/>
      <c r="RO1" s="220"/>
      <c r="RP1" s="220"/>
      <c r="RQ1" s="220"/>
      <c r="RR1" s="220"/>
      <c r="RS1" s="220"/>
      <c r="RT1" s="220"/>
      <c r="RU1" s="220"/>
      <c r="RV1" s="220"/>
      <c r="RW1" s="220"/>
      <c r="RX1" s="220"/>
      <c r="RY1" s="220"/>
      <c r="RZ1" s="220"/>
      <c r="SA1" s="220"/>
      <c r="SB1" s="220"/>
      <c r="SC1" s="220"/>
      <c r="SD1" s="220"/>
      <c r="SE1" s="220"/>
      <c r="SF1" s="220"/>
      <c r="SG1" s="220"/>
      <c r="SH1" s="220"/>
      <c r="SI1" s="220"/>
      <c r="SJ1" s="220"/>
      <c r="SK1" s="220"/>
      <c r="SL1" s="220"/>
      <c r="SM1" s="220"/>
      <c r="SN1" s="220"/>
      <c r="SO1" s="220"/>
      <c r="SP1" s="220"/>
      <c r="SQ1" s="220"/>
      <c r="SR1" s="220"/>
      <c r="SS1" s="220"/>
      <c r="ST1" s="220"/>
      <c r="SU1" s="220"/>
      <c r="SV1" s="220"/>
      <c r="SW1" s="220"/>
      <c r="SX1" s="220"/>
      <c r="SY1" s="220"/>
      <c r="SZ1" s="220"/>
      <c r="TA1" s="220"/>
      <c r="TB1" s="220"/>
      <c r="TC1" s="220"/>
      <c r="TD1" s="220"/>
      <c r="TE1" s="220"/>
      <c r="TF1" s="220"/>
      <c r="TG1" s="220"/>
      <c r="TH1" s="220"/>
      <c r="TI1" s="220"/>
      <c r="TJ1" s="220"/>
      <c r="TK1" s="220"/>
      <c r="TL1" s="220"/>
      <c r="TM1" s="220"/>
      <c r="TN1" s="220"/>
      <c r="TO1" s="220"/>
      <c r="TP1" s="220"/>
      <c r="TQ1" s="220"/>
      <c r="TR1" s="220"/>
      <c r="TS1" s="220"/>
      <c r="TT1" s="220"/>
      <c r="TU1" s="220"/>
      <c r="TV1" s="220"/>
      <c r="TW1" s="220"/>
      <c r="TX1" s="220"/>
      <c r="TY1" s="220"/>
      <c r="TZ1" s="220"/>
      <c r="UA1" s="220"/>
      <c r="UB1" s="220"/>
      <c r="UC1" s="220"/>
      <c r="UD1" s="220"/>
      <c r="UE1" s="220"/>
      <c r="UF1" s="220"/>
      <c r="UG1" s="220"/>
      <c r="UH1" s="220"/>
      <c r="UI1" s="220"/>
      <c r="UJ1" s="220"/>
      <c r="UK1" s="220"/>
      <c r="UL1" s="220"/>
      <c r="UM1" s="220"/>
      <c r="UN1" s="220"/>
      <c r="UO1" s="220"/>
      <c r="UP1" s="220"/>
      <c r="UQ1" s="220"/>
      <c r="UR1" s="220"/>
      <c r="US1" s="220"/>
      <c r="UT1" s="220"/>
      <c r="UU1" s="220"/>
      <c r="UV1" s="220"/>
      <c r="UW1" s="220"/>
      <c r="UX1" s="220"/>
      <c r="UY1" s="220"/>
      <c r="UZ1" s="220"/>
      <c r="VA1" s="220"/>
      <c r="VB1" s="220"/>
      <c r="VC1" s="220"/>
      <c r="VD1" s="220"/>
      <c r="VE1" s="220"/>
      <c r="VF1" s="220"/>
      <c r="VG1" s="220"/>
      <c r="VH1" s="220"/>
      <c r="VI1" s="220"/>
      <c r="VJ1" s="220"/>
      <c r="VK1" s="220"/>
      <c r="VL1" s="220"/>
      <c r="VM1" s="220"/>
      <c r="VN1" s="220"/>
      <c r="VO1" s="220"/>
      <c r="VP1" s="220"/>
      <c r="VQ1" s="220"/>
      <c r="VR1" s="220"/>
      <c r="VS1" s="220"/>
      <c r="VT1" s="220"/>
      <c r="VU1" s="220"/>
      <c r="VV1" s="220"/>
      <c r="VW1" s="220"/>
      <c r="VX1" s="220"/>
      <c r="VY1" s="220"/>
      <c r="VZ1" s="220"/>
      <c r="WA1" s="220"/>
      <c r="WB1" s="220"/>
      <c r="WC1" s="220"/>
      <c r="WD1" s="220"/>
      <c r="WE1" s="220"/>
      <c r="WF1" s="220"/>
      <c r="WG1" s="220"/>
      <c r="WH1" s="220"/>
      <c r="WI1" s="220"/>
      <c r="WJ1" s="220"/>
      <c r="WK1" s="220"/>
      <c r="WL1" s="220"/>
      <c r="WM1" s="220"/>
      <c r="WN1" s="220"/>
      <c r="WO1" s="220"/>
      <c r="WP1" s="220"/>
      <c r="WQ1" s="220"/>
      <c r="WR1" s="220"/>
      <c r="WS1" s="220"/>
      <c r="WT1" s="220"/>
      <c r="WU1" s="220"/>
      <c r="WV1" s="220"/>
      <c r="WW1" s="220"/>
      <c r="WX1" s="220"/>
      <c r="WY1" s="220"/>
      <c r="WZ1" s="220"/>
      <c r="XA1" s="220"/>
      <c r="XB1" s="220"/>
      <c r="XC1" s="220"/>
      <c r="XD1" s="220"/>
      <c r="XE1" s="220"/>
      <c r="XF1" s="220"/>
      <c r="XG1" s="220"/>
      <c r="XH1" s="220"/>
      <c r="XI1" s="220"/>
      <c r="XJ1" s="220"/>
      <c r="XK1" s="220"/>
      <c r="XL1" s="220"/>
      <c r="XM1" s="220"/>
      <c r="XN1" s="220"/>
      <c r="XO1" s="220"/>
      <c r="XP1" s="220"/>
      <c r="XQ1" s="220"/>
      <c r="XR1" s="220"/>
      <c r="XS1" s="220"/>
      <c r="XT1" s="220"/>
      <c r="XU1" s="220"/>
      <c r="XV1" s="220"/>
      <c r="XW1" s="220"/>
      <c r="XX1" s="220"/>
      <c r="XY1" s="220"/>
      <c r="XZ1" s="220"/>
      <c r="YA1" s="220"/>
      <c r="YB1" s="220"/>
      <c r="YC1" s="220"/>
      <c r="YD1" s="220"/>
      <c r="YE1" s="220"/>
      <c r="YF1" s="220"/>
      <c r="YG1" s="220"/>
      <c r="YH1" s="220"/>
      <c r="YI1" s="220"/>
      <c r="YJ1" s="220"/>
      <c r="YK1" s="220"/>
      <c r="YL1" s="220"/>
      <c r="YM1" s="220"/>
      <c r="YN1" s="220"/>
      <c r="YO1" s="220"/>
      <c r="YP1" s="220"/>
      <c r="YQ1" s="220"/>
      <c r="YR1" s="220"/>
      <c r="YS1" s="220"/>
      <c r="YT1" s="220"/>
      <c r="YU1" s="220"/>
      <c r="YV1" s="220"/>
      <c r="YW1" s="220"/>
      <c r="YX1" s="220"/>
      <c r="YY1" s="220"/>
      <c r="YZ1" s="220"/>
      <c r="ZA1" s="220"/>
      <c r="ZB1" s="220"/>
      <c r="ZC1" s="220"/>
      <c r="ZD1" s="220"/>
      <c r="ZE1" s="220"/>
      <c r="ZF1" s="220"/>
      <c r="ZG1" s="220"/>
      <c r="ZH1" s="220"/>
      <c r="ZI1" s="220"/>
      <c r="ZJ1" s="220"/>
      <c r="ZK1" s="220"/>
      <c r="ZL1" s="220"/>
      <c r="ZM1" s="220"/>
      <c r="ZN1" s="220"/>
      <c r="ZO1" s="220"/>
      <c r="ZP1" s="220"/>
      <c r="ZQ1" s="220"/>
      <c r="ZR1" s="220"/>
      <c r="ZS1" s="220"/>
      <c r="ZT1" s="220"/>
      <c r="ZU1" s="220"/>
      <c r="ZV1" s="220"/>
      <c r="ZW1" s="220"/>
      <c r="ZX1" s="220"/>
      <c r="ZY1" s="220"/>
      <c r="ZZ1" s="220"/>
      <c r="AAA1" s="220"/>
      <c r="AAB1" s="220"/>
      <c r="AAC1" s="220"/>
      <c r="AAD1" s="220"/>
      <c r="AAE1" s="220"/>
      <c r="AAF1" s="220"/>
      <c r="AAG1" s="220"/>
      <c r="AAH1" s="220"/>
      <c r="AAI1" s="220"/>
      <c r="AAJ1" s="220"/>
      <c r="AAK1" s="220"/>
      <c r="AAL1" s="220"/>
      <c r="AAM1" s="220"/>
      <c r="AAN1" s="220"/>
      <c r="AAO1" s="220"/>
      <c r="AAP1" s="220"/>
      <c r="AAQ1" s="220"/>
      <c r="AAR1" s="220"/>
      <c r="AAS1" s="220"/>
      <c r="AAT1" s="220"/>
      <c r="AAU1" s="220"/>
      <c r="AAV1" s="220"/>
      <c r="AAW1" s="220"/>
      <c r="AAX1" s="220"/>
      <c r="AAY1" s="220"/>
      <c r="AAZ1" s="220"/>
      <c r="ABA1" s="220"/>
      <c r="ABB1" s="220"/>
    </row>
    <row r="2" spans="1:730" x14ac:dyDescent="0.2">
      <c r="E2" s="138"/>
      <c r="K2" s="271">
        <v>1</v>
      </c>
      <c r="L2" s="271">
        <v>1</v>
      </c>
      <c r="M2" s="271">
        <v>1</v>
      </c>
      <c r="N2" s="271">
        <v>1</v>
      </c>
      <c r="O2" s="271">
        <f>$N2+1</f>
        <v>2</v>
      </c>
      <c r="P2" s="271">
        <f>$N2+1</f>
        <v>2</v>
      </c>
      <c r="Q2" s="271">
        <f>$N2+1</f>
        <v>2</v>
      </c>
      <c r="R2" s="271">
        <f>$N2+1</f>
        <v>2</v>
      </c>
      <c r="S2" s="271">
        <f>$R2+1</f>
        <v>3</v>
      </c>
      <c r="T2" s="271">
        <f>$R2+1</f>
        <v>3</v>
      </c>
      <c r="U2" s="271">
        <f>$R2+1</f>
        <v>3</v>
      </c>
      <c r="V2" s="271">
        <f>$R2+1</f>
        <v>3</v>
      </c>
      <c r="W2" s="271">
        <f>$V2+1</f>
        <v>4</v>
      </c>
      <c r="X2" s="271">
        <f>$V2+1</f>
        <v>4</v>
      </c>
      <c r="Y2" s="271">
        <f>$V2+1</f>
        <v>4</v>
      </c>
      <c r="Z2" s="271">
        <f>$V2+1</f>
        <v>4</v>
      </c>
      <c r="AA2" s="271">
        <f>$Z2+1</f>
        <v>5</v>
      </c>
      <c r="AB2" s="271">
        <f>$Z2+1</f>
        <v>5</v>
      </c>
      <c r="AC2" s="271">
        <f>$Z2+1</f>
        <v>5</v>
      </c>
      <c r="AD2" s="271">
        <f>$Z2+1</f>
        <v>5</v>
      </c>
      <c r="AE2" s="271">
        <f>$AD2+1</f>
        <v>6</v>
      </c>
      <c r="AF2" s="271">
        <f>$AD2+1</f>
        <v>6</v>
      </c>
      <c r="AG2" s="271">
        <f>$AD2+1</f>
        <v>6</v>
      </c>
      <c r="AH2" s="271">
        <f>$AD2+1</f>
        <v>6</v>
      </c>
      <c r="AI2" s="271">
        <f>$AH2+1</f>
        <v>7</v>
      </c>
      <c r="AJ2" s="271">
        <f>$AH2+1</f>
        <v>7</v>
      </c>
      <c r="AK2" s="271">
        <f>$AH2+1</f>
        <v>7</v>
      </c>
      <c r="AL2" s="271">
        <f>$AH2+1</f>
        <v>7</v>
      </c>
      <c r="AM2" s="271">
        <f>$AL2+1</f>
        <v>8</v>
      </c>
      <c r="AN2" s="271">
        <f>$AL2+1</f>
        <v>8</v>
      </c>
      <c r="AO2" s="271">
        <f>$AL2+1</f>
        <v>8</v>
      </c>
      <c r="AP2" s="271">
        <f>$AL2+1</f>
        <v>8</v>
      </c>
      <c r="AQ2" s="271">
        <f>$AL2+1</f>
        <v>8</v>
      </c>
      <c r="AR2" s="271">
        <f>$AQ2+1</f>
        <v>9</v>
      </c>
      <c r="AS2" s="271">
        <f>$AQ2+1</f>
        <v>9</v>
      </c>
      <c r="AT2" s="271">
        <f>$AQ2+1</f>
        <v>9</v>
      </c>
      <c r="AU2" s="271">
        <f>$AQ2+1</f>
        <v>9</v>
      </c>
      <c r="AV2" s="271">
        <f>$AU2+1</f>
        <v>10</v>
      </c>
      <c r="AW2" s="271">
        <f>$AU2+1</f>
        <v>10</v>
      </c>
      <c r="AX2" s="271">
        <f>$AU2+1</f>
        <v>10</v>
      </c>
      <c r="AY2" s="271">
        <f>$AU2+1</f>
        <v>10</v>
      </c>
      <c r="AZ2" s="271">
        <v>2</v>
      </c>
      <c r="BA2" s="271">
        <f>AZ2</f>
        <v>2</v>
      </c>
      <c r="BB2" s="271">
        <f>BA2+1</f>
        <v>3</v>
      </c>
      <c r="BC2" s="271">
        <f>BB2</f>
        <v>3</v>
      </c>
      <c r="BD2" s="271">
        <f>BC2+1</f>
        <v>4</v>
      </c>
      <c r="BE2" s="271">
        <f>BD2</f>
        <v>4</v>
      </c>
      <c r="BF2" s="271">
        <f>BE2+1</f>
        <v>5</v>
      </c>
      <c r="BG2" s="271">
        <f>BF2</f>
        <v>5</v>
      </c>
      <c r="BH2" s="271">
        <f>BG2+1</f>
        <v>6</v>
      </c>
      <c r="BI2" s="271">
        <f>BH2</f>
        <v>6</v>
      </c>
      <c r="BQ2" s="75"/>
      <c r="CD2" s="75"/>
      <c r="CF2" s="75"/>
      <c r="CH2" s="75"/>
    </row>
    <row r="3" spans="1:730" s="179" customFormat="1" ht="25.15" customHeight="1" thickBot="1" x14ac:dyDescent="0.25">
      <c r="A3" s="178"/>
      <c r="B3" s="179" t="str">
        <f>Translations!$B$343</f>
        <v>Индивидуални инсталации</v>
      </c>
      <c r="CY3" s="44"/>
      <c r="CZ3" s="44"/>
      <c r="DA3" s="44"/>
      <c r="DB3" s="44"/>
      <c r="DC3" s="44"/>
      <c r="DD3" s="44"/>
      <c r="DE3" s="44"/>
      <c r="DF3" s="44"/>
      <c r="DG3" s="44"/>
      <c r="DH3" s="44"/>
      <c r="EW3" s="220" t="s">
        <v>359</v>
      </c>
    </row>
    <row r="4" spans="1:730" s="181" customFormat="1" ht="110.65" customHeight="1" x14ac:dyDescent="0.2">
      <c r="A4" s="180"/>
      <c r="B4" s="163" t="str">
        <f>IF(INDEX('Opinion Statement (Inst)'!$A:$A,B$1)="","",INDEX('Opinion Statement (Inst)'!$A:$A,B$1))</f>
        <v>Уникален идентификационен номер:</v>
      </c>
      <c r="C4" s="163" t="str">
        <f>IF(INDEX('Opinion Statement (Inst)'!$A:$A,C$1)="","",INDEX('Opinion Statement (Inst)'!$A:$A,C$1))</f>
        <v>Име на оператора:</v>
      </c>
      <c r="D4" s="163" t="str">
        <f>IF(INDEX('Opinion Statement (Inst)'!$A:$A,D$1)="","",INDEX('Opinion Statement (Inst)'!$A:$A,D$1))</f>
        <v>Име на инсталацията:</v>
      </c>
      <c r="E4" s="163" t="str">
        <f>IF(INDEX('Opinion Statement (Inst)'!$A:$A,E$1)="","",INDEX('Opinion Statement (Inst)'!$A:$A,E$1))</f>
        <v>Период на докладване</v>
      </c>
      <c r="F4" s="163" t="str">
        <f>IF(INDEX('Opinion Statement (Inst)'!$A:$A,F$1)="","",INDEX('Opinion Statement (Inst)'!$A:$A,F$1))</f>
        <v>Номер на разрешителното за ПГ:</v>
      </c>
      <c r="G4" s="163" t="str">
        <f>IF(INDEX('Opinion Statement (Inst)'!$A:$A,G$1)="","",INDEX('Opinion Statement (Inst)'!$A:$A,G$1))</f>
        <v>Дата(и) на съответния план за неутралност по отношение на климата и срок на валидност за всеки план:</v>
      </c>
      <c r="H4" s="163" t="str">
        <f>IF(INDEX('Opinion Statement (Inst)'!$A:$A,H$1)="","",INDEX('Opinion Statement (Inst)'!$A:$A,H$1))</f>
        <v>Изброените по-горе планове за неутралност по отношение на климата проверени ли са от компетентния орган и счетени ли са за съответстващи?</v>
      </c>
      <c r="I4" s="163" t="str">
        <f>IF(INDEX('Opinion Statement (Inst)'!$A:$A,I$1)="","",INDEX('Opinion Statement (Inst)'!$A:$A,I$1))</f>
        <v>Съответен компетентен орган, който проверява плановете за неутралност по отношение на климата:</v>
      </c>
      <c r="J4" s="172" t="str">
        <f>IF(INDEX('Opinion Statement (Inst)'!$A:$A,J$1)="","",INDEX('Opinion Statement (Inst)'!$A:$A,J$1))</f>
        <v>Приложение I Дейност:</v>
      </c>
      <c r="K4" s="335" t="str">
        <f>IF(INDEX('Opinion Statement (Inst)'!$A:$A,K$1)="","",INDEX('Opinion Statement (Inst)'!$A:$A,K$1))</f>
        <v>Подинсталация</v>
      </c>
      <c r="L4" s="336" t="str">
        <f>IF(INDEX('Opinion Statement (Inst)'!$B:$B,L$1)="","",INDEX('Opinion Statement (Inst)'!$B:$B,L$1))</f>
        <v>Интензитет или стойност на емисиите</v>
      </c>
      <c r="M4" s="336" t="str">
        <f>IF(INDEX('Opinion Statement (Inst)'!$C:$C,M$1)="","",INDEX('Opinion Statement (Inst)'!$C:$C,M$1))</f>
        <v>Вид на целта</v>
      </c>
      <c r="N4" s="337" t="str">
        <f>IF(INDEX('Opinion Statement (Inst)'!$E:$E,N$1)="","",INDEX('Opinion Statement (Inst)'!$E:$E,N$1))</f>
        <v>Постигната цел</v>
      </c>
      <c r="O4" s="335" t="str">
        <f>IF(INDEX('Opinion Statement (Inst)'!$A:$A,O$1)="","",INDEX('Opinion Statement (Inst)'!$A:$A,O$1))</f>
        <v>Подинсталация</v>
      </c>
      <c r="P4" s="336" t="str">
        <f>IF(INDEX('Opinion Statement (Inst)'!$B:$B,P$1)="","",INDEX('Opinion Statement (Inst)'!$B:$B,P$1))</f>
        <v>Интензитет или стойност на емисиите</v>
      </c>
      <c r="Q4" s="336" t="str">
        <f>IF(INDEX('Opinion Statement (Inst)'!$C:$C,Q$1)="","",INDEX('Opinion Statement (Inst)'!$C:$C,Q$1))</f>
        <v>Вид на целта</v>
      </c>
      <c r="R4" s="337" t="str">
        <f>IF(INDEX('Opinion Statement (Inst)'!$E:$E,R$1)="","",INDEX('Opinion Statement (Inst)'!$E:$E,R$1))</f>
        <v>Постигната цел</v>
      </c>
      <c r="S4" s="335" t="str">
        <f>IF(INDEX('Opinion Statement (Inst)'!$A:$A,S$1)="","",INDEX('Opinion Statement (Inst)'!$A:$A,S$1))</f>
        <v>Подинсталация</v>
      </c>
      <c r="T4" s="336" t="str">
        <f>IF(INDEX('Opinion Statement (Inst)'!$B:$B,T$1)="","",INDEX('Opinion Statement (Inst)'!$B:$B,T$1))</f>
        <v>Интензитет или стойност на емисиите</v>
      </c>
      <c r="U4" s="336" t="str">
        <f>IF(INDEX('Opinion Statement (Inst)'!$C:$C,U$1)="","",INDEX('Opinion Statement (Inst)'!$C:$C,U$1))</f>
        <v>Вид на целта</v>
      </c>
      <c r="V4" s="337" t="str">
        <f>IF(INDEX('Opinion Statement (Inst)'!$E:$E,V$1)="","",INDEX('Opinion Statement (Inst)'!$E:$E,V$1))</f>
        <v>Постигната цел</v>
      </c>
      <c r="W4" s="335" t="str">
        <f>IF(INDEX('Opinion Statement (Inst)'!$A:$A,W$1)="","",INDEX('Opinion Statement (Inst)'!$A:$A,W$1))</f>
        <v>Подинсталация</v>
      </c>
      <c r="X4" s="336" t="str">
        <f>IF(INDEX('Opinion Statement (Inst)'!$B:$B,X$1)="","",INDEX('Opinion Statement (Inst)'!$B:$B,X$1))</f>
        <v>Интензитет или стойност на емисиите</v>
      </c>
      <c r="Y4" s="336" t="str">
        <f>IF(INDEX('Opinion Statement (Inst)'!$C:$C,Y$1)="","",INDEX('Opinion Statement (Inst)'!$C:$C,Y$1))</f>
        <v>Вид на целта</v>
      </c>
      <c r="Z4" s="337" t="str">
        <f>IF(INDEX('Opinion Statement (Inst)'!$E:$E,Z$1)="","",INDEX('Opinion Statement (Inst)'!$E:$E,Z$1))</f>
        <v>Постигната цел</v>
      </c>
      <c r="AA4" s="335" t="str">
        <f>IF(INDEX('Opinion Statement (Inst)'!$A:$A,AA$1)="","",INDEX('Opinion Statement (Inst)'!$A:$A,AA$1))</f>
        <v>Подинсталация</v>
      </c>
      <c r="AB4" s="336" t="str">
        <f>IF(INDEX('Opinion Statement (Inst)'!$B:$B,AB$1)="","",INDEX('Opinion Statement (Inst)'!$B:$B,AB$1))</f>
        <v>Интензитет или стойност на емисиите</v>
      </c>
      <c r="AC4" s="336" t="str">
        <f>IF(INDEX('Opinion Statement (Inst)'!$C:$C,AC$1)="","",INDEX('Opinion Statement (Inst)'!$C:$C,AC$1))</f>
        <v>Вид на целта</v>
      </c>
      <c r="AD4" s="337" t="str">
        <f>IF(INDEX('Opinion Statement (Inst)'!$E:$E,AD$1)="","",INDEX('Opinion Statement (Inst)'!$E:$E,AD$1))</f>
        <v>Постигната цел</v>
      </c>
      <c r="AE4" s="335" t="str">
        <f>IF(INDEX('Opinion Statement (Inst)'!$A:$A,AE$1)="","",INDEX('Opinion Statement (Inst)'!$A:$A,AE$1))</f>
        <v>Подинсталация</v>
      </c>
      <c r="AF4" s="336" t="str">
        <f>IF(INDEX('Opinion Statement (Inst)'!$B:$B,AF$1)="","",INDEX('Opinion Statement (Inst)'!$B:$B,AF$1))</f>
        <v>Интензитет или стойност на емисиите</v>
      </c>
      <c r="AG4" s="336" t="str">
        <f>IF(INDEX('Opinion Statement (Inst)'!$C:$C,AG$1)="","",INDEX('Opinion Statement (Inst)'!$C:$C,AG$1))</f>
        <v>Вид на целта</v>
      </c>
      <c r="AH4" s="337" t="str">
        <f>IF(INDEX('Opinion Statement (Inst)'!$E:$E,AH$1)="","",INDEX('Opinion Statement (Inst)'!$E:$E,AH$1))</f>
        <v>Постигната цел</v>
      </c>
      <c r="AI4" s="335" t="str">
        <f>IF(INDEX('Opinion Statement (Inst)'!$A:$A,AI$1)="","",INDEX('Opinion Statement (Inst)'!$A:$A,AI$1))</f>
        <v>Подинсталация</v>
      </c>
      <c r="AJ4" s="336" t="str">
        <f>IF(INDEX('Opinion Statement (Inst)'!$B:$B,AJ$1)="","",INDEX('Opinion Statement (Inst)'!$B:$B,AJ$1))</f>
        <v>Интензитет или стойност на емисиите</v>
      </c>
      <c r="AK4" s="336" t="str">
        <f>IF(INDEX('Opinion Statement (Inst)'!$C:$C,AK$1)="","",INDEX('Opinion Statement (Inst)'!$C:$C,AK$1))</f>
        <v>Вид на целта</v>
      </c>
      <c r="AL4" s="337" t="str">
        <f>IF(INDEX('Opinion Statement (Inst)'!$E:$E,AL$1)="","",INDEX('Opinion Statement (Inst)'!$E:$E,AL$1))</f>
        <v>Постигната цел</v>
      </c>
      <c r="AM4" s="335" t="str">
        <f>IF(INDEX('Opinion Statement (Inst)'!$A:$A,AM$1)="","",INDEX('Opinion Statement (Inst)'!$A:$A,AM$1))</f>
        <v>Подинсталация</v>
      </c>
      <c r="AN4" s="336" t="str">
        <f>IF(INDEX('Opinion Statement (Inst)'!$B:$B,AN$1)="","",INDEX('Opinion Statement (Inst)'!$B:$B,AN$1))</f>
        <v>Интензитет или стойност на емисиите</v>
      </c>
      <c r="AO4" s="336" t="str">
        <f>IF(INDEX('Opinion Statement (Inst)'!$C:$C,AO$1)="","",INDEX('Opinion Statement (Inst)'!$C:$C,AO$1))</f>
        <v>Вид на целта</v>
      </c>
      <c r="AP4" s="336" t="str">
        <f>IF(INDEX('Opinion Statement (Inst)'!$D:$D,AP$1)="","",INDEX('Opinion Statement (Inst)'!$D:$D,AP$1))</f>
        <v/>
      </c>
      <c r="AQ4" s="337" t="str">
        <f>IF(INDEX('Opinion Statement (Inst)'!$E:$E,AQ$1)="","",INDEX('Opinion Statement (Inst)'!$E:$E,AQ$1))</f>
        <v>Постигната цел</v>
      </c>
      <c r="AR4" s="335" t="str">
        <f>IF(INDEX('Opinion Statement (Inst)'!$A:$A,AR$1)="","",INDEX('Opinion Statement (Inst)'!$A:$A,AR$1))</f>
        <v>Подинсталация</v>
      </c>
      <c r="AS4" s="336" t="str">
        <f>IF(INDEX('Opinion Statement (Inst)'!$B:$B,AS$1)="","",INDEX('Opinion Statement (Inst)'!$B:$B,AS$1))</f>
        <v>Интензитет или стойност на емисиите</v>
      </c>
      <c r="AT4" s="336" t="str">
        <f>IF(INDEX('Opinion Statement (Inst)'!$C:$C,AT$1)="","",INDEX('Opinion Statement (Inst)'!$C:$C,AT$1))</f>
        <v>Вид на целта</v>
      </c>
      <c r="AU4" s="337" t="str">
        <f>IF(INDEX('Opinion Statement (Inst)'!$E:$E,AU$1)="","",INDEX('Opinion Statement (Inst)'!$E:$E,AU$1))</f>
        <v>Постигната цел</v>
      </c>
      <c r="AV4" s="335" t="str">
        <f>IF(INDEX('Opinion Statement (Inst)'!$A:$A,AV$1)="","",INDEX('Opinion Statement (Inst)'!$A:$A,AV$1))</f>
        <v>Подинсталация</v>
      </c>
      <c r="AW4" s="336" t="str">
        <f>IF(INDEX('Opinion Statement (Inst)'!$B:$B,AW$1)="","",INDEX('Opinion Statement (Inst)'!$B:$B,AW$1))</f>
        <v>Интензитет или стойност на емисиите</v>
      </c>
      <c r="AX4" s="336" t="str">
        <f>IF(INDEX('Opinion Statement (Inst)'!$C:$C,AX$1)="","",INDEX('Opinion Statement (Inst)'!$C:$C,AX$1))</f>
        <v>Вид на целта</v>
      </c>
      <c r="AY4" s="337" t="str">
        <f>IF(INDEX('Opinion Statement (Inst)'!$E:$E,AY$1)="","",INDEX('Opinion Statement (Inst)'!$E:$E,AY$1))</f>
        <v>Постигната цел</v>
      </c>
      <c r="AZ4" s="818" t="str">
        <f>IF(INDEX('Opinion Statement (Inst)'!$B:$B,AZ$1)="","",INDEX('Opinion Statement (Inst)'!$B:$B,AZ$1))</f>
        <v>Междинните цели за текущия отчетен период, определени в плана за неутралност по отношение на климата, са постигнати с изключение на следното:</v>
      </c>
      <c r="BA4" s="819"/>
      <c r="BB4" s="819"/>
      <c r="BC4" s="819"/>
      <c r="BD4" s="819"/>
      <c r="BE4" s="819"/>
      <c r="BF4" s="819"/>
      <c r="BG4" s="819"/>
      <c r="BH4" s="275"/>
      <c r="BI4" s="276"/>
      <c r="BJ4" s="165" t="str">
        <f>IF(INDEX('Opinion Statement (Inst)'!$A:$A,BJ$1)="","",INDEX('Opinion Statement (Inst)'!$A:$A,BJ$1))</f>
        <v>Настъпили ли са промени през отчетния период, които засягат ключовите етапи и целите?</v>
      </c>
      <c r="BK4" s="820" t="str">
        <f>IF(INDEX('Opinion Statement (Inst)'!$A:$A,BK$1)="","",INDEX('Opinion Statement (Inst)'!$A:$A,BK$1))</f>
        <v>Актуализиран ли е планът за неутралност по отношение на климата по отношение на ключовите етапи и целите през отчетния период? (член 22г от ПБР)?</v>
      </c>
      <c r="BL4" s="165" t="str">
        <f>IF(INDEX('Opinion Statement (Inst)'!$A:$A,BL$1)="","",INDEX('Opinion Statement (Inst)'!$A:$A,BL$1))</f>
        <v>Физически посетено място на оператор/инсталация по време на проверката на доклада за неутралност по отношение на климата:</v>
      </c>
      <c r="BM4" s="820" t="str">
        <f>IF(INDEX('Opinion Statement (Inst)'!$A:$A,BM$1)="","",INDEX('Opinion Statement (Inst)'!$A:$A,BM$1))</f>
        <v>Член 34A от AVR2 - обосновка за извършване на виртуално посещение на място поради непреодолима сила и информация за начина на провеждане на „посещението“ и намаляване на риска при проверката:</v>
      </c>
      <c r="BN4" s="272" t="str">
        <f>IF(INDEX('Opinion Statement (Inst)'!$A:$A,BN$1)="","",INDEX('Opinion Statement (Inst)'!$A:$A,BN$1))</f>
        <v>Дата на одобрение за виртуално посещение на място от КО:</v>
      </c>
      <c r="BO4" s="272" t="str">
        <f>IF(INDEX('Opinion Statement (Inst)'!$A:$A,BO$1)="","",INDEX('Opinion Statement (Inst)'!$A:$A,BO$1))</f>
        <v>Дата(и) на посещението(ята) [член 21, параграф 1 от AVR]:</v>
      </c>
      <c r="BP4" s="272" t="str">
        <f>IF(INDEX('Opinion Statement (Inst)'!$A:$A,BP$1)="","",INDEX('Opinion Statement (Inst)'!$A:$A,BP$1))</f>
        <v>Брой дни на място:</v>
      </c>
      <c r="BQ4" s="272" t="str">
        <f>IF(INDEX('Opinion Statement (Inst)'!$A:$A,BQ$1)="","",INDEX('Opinion Statement (Inst)'!$A:$A,BQ$1))</f>
        <v>Наименование на (водещия) одитор(и)/техническите експерти по СТЕ на ЕС, които извършват посещение(ия) на място:</v>
      </c>
      <c r="BR4" s="272" t="str">
        <f>IF(INDEX('Opinion Statement (Inst)'!$A:$A,BR$1)="","",INDEX('Opinion Statement (Inst)'!$A:$A,BR$1))</f>
        <v>План за неутралност по отношение на климата в съответствие с ПБР и Регламент 2023/2441 ?</v>
      </c>
      <c r="BS4" s="272" t="str">
        <f>IF(INDEX('Opinion Statement (Inst)'!$A:$A,BS$1)="","",INDEX('Opinion Statement (Inst)'!$A:$A,BS$1))</f>
        <v>Имало ли е промени в плана за неутралност по отношение на климата или в доклада за неутралност по отношение на климата, които засягат ключовите етапи и целите?</v>
      </c>
      <c r="BT4" s="272" t="str">
        <f>IF(INDEX('Opinion Statement (Inst)'!$A:$A,BT$1)="","",INDEX('Opinion Statement (Inst)'!$A:$A,BT$1))</f>
        <v>Член 22г: изменения на плана за неутралност по отношение на климата, за които КО е уведомен?</v>
      </c>
      <c r="BU4" s="272" t="str">
        <f>IF(INDEX('Opinion Statement (Inst)'!$A:$A,BU$1)="","",INDEX('Opinion Statement (Inst)'!$A:$A,BU$1))</f>
        <v xml:space="preserve">Член 16, параграф 2, буква ва): Съответстват ли границите на инсталацията, посочени в РМД (MRR), и подинсталацията(ите), посочена(и) в ПБР?
</v>
      </c>
      <c r="BV4" s="272" t="str">
        <f>IF(INDEX('Opinion Statement (Inst)'!$A:$A,BV$1)="","",INDEX('Opinion Statement (Inst)'!$A:$A,BV$1))</f>
        <v>Член 16, параграф 2, буква еб): Историческите емисии, емисионните нива и равнищата на дейност съответстват ли на данните, включени в докладите с базови данни и докладите за равнището на дейност?</v>
      </c>
      <c r="BW4" s="272" t="str">
        <f>IF(INDEX('Opinion Statement (Inst)'!$A:$A,BW$1)="","",INDEX('Opinion Statement (Inst)'!$A:$A,BW$1))</f>
        <v>Член 7, параграф 4 и член 17в: Правилно ли е приложен планът за неутралност по отношение на климата?</v>
      </c>
      <c r="BX4" s="272" t="str">
        <f>IF(INDEX('Opinion Statement (Inst)'!$A:$A,BX$1)="","",INDEX('Opinion Statement (Inst)'!$A:$A,BX$1))</f>
        <v>Член 17в, буква а): Мерките, свързани с ключовите етапи и целите, са изпълнени и изпълнението на тези мерки е завършено?</v>
      </c>
      <c r="BY4" s="272" t="str">
        <f>IF(INDEX('Opinion Statement (Inst)'!$A:$A,BY$1)="","",INDEX('Opinion Statement (Inst)'!$A:$A,BY$1))</f>
        <v>Член 17в, буква в): Доказателствата за постигането на ключовите етапи и целите са в съответствие с плана за неутралност по отношение на климата?</v>
      </c>
      <c r="BZ4" s="272" t="str">
        <f>IF(INDEX('Opinion Statement (Inst)'!$A:$A,BZ$1)="","",INDEX('Opinion Statement (Inst)'!$A:$A,BZ$1))</f>
        <v>Член 17в, буква г): Използват ли се подходящи данни, за да се докаже дали са постигнати ключовите етапи и целите, определени в плана за неутралност по отношение на климата?</v>
      </c>
      <c r="CA4" s="272" t="str">
        <f>IF(INDEX('Opinion Statement (Inst)'!$A:$A,CA$1)="","",INDEX('Opinion Statement (Inst)'!$A:$A,CA$1))</f>
        <v>Член 17в, буква д): Правилно ли е изчислението на данните, използвани за доказване дали са постигнати ключовите етапи и целите, определени в плана за неутралност по отношение на климата?</v>
      </c>
      <c r="CB4" s="272" t="str">
        <f>IF(INDEX('Opinion Statement (Inst)'!$A:$A,CB$1)="","",INDEX('Opinion Statement (Inst)'!$A:$A,CB$1))</f>
        <v>Член 17в, буква д): Данните, използвани за доказване, че ключовите етапи и целите са постигнати, съответстват ли на други съответни данни в проверения доклад за емисиите, доклада с базови данни и годишния доклад за равнището на дейност?</v>
      </c>
      <c r="CC4" s="272" t="str">
        <f>IF(INDEX('Opinion Statement (Inst)'!$A:$A,CC$1)="","",INDEX('Opinion Statement (Inst)'!$A:$A,CC$1))</f>
        <v>Член 17в, буква е): Постигнатите цели показват намаление в съответствие с очакваното намаление на емисиите на парникови газове, описано в плана за неутралност по отношение на климата?</v>
      </c>
      <c r="CD4" s="809" t="str">
        <f>IF(INDEX('Opinion Statement (Inst)'!$A:$A,CD$1)="","",INDEX('Opinion Statement (Inst)'!$A:$A,CD$1))</f>
        <v>Коригирани ли са несъответствията от предходния период?</v>
      </c>
      <c r="CE4" s="811"/>
      <c r="CF4" s="809" t="str">
        <f>IF(INDEX('Opinion Statement (Inst)'!$A:$A,CF$1)="","",INDEX('Opinion Statement (Inst)'!$A:$A,CF$1))</f>
        <v>Правилно ли са приложени подобренията от предходния период?</v>
      </c>
      <c r="CG4" s="811"/>
      <c r="CH4" s="809" t="str">
        <f>IF(INDEX('Opinion Statement (Inst)'!$A:$A,CH$1)="","",INDEX('Opinion Statement (Inst)'!$A:$A,CH$1))</f>
        <v>Член 14, буква а) и член 16, параграф 2: Данни и поток от данни, проверени подробно и обратно към източника?</v>
      </c>
      <c r="CI4" s="811"/>
      <c r="CJ4" s="272" t="str">
        <f>IF(INDEX('Opinion Statement (Inst)'!$A:$A,CJ$1)="","",INDEX('Opinion Statement (Inst)'!$A:$A,CJ$1))</f>
        <v>Член 14, буква б): Контролните дейности са документирани, прилагани, поддържани и ефективни за намаляване на присъщите рискове?</v>
      </c>
      <c r="CK4" s="272" t="str">
        <f>IF(INDEX('Opinion Statement (Inst)'!$A:$A,CK$1)="","",INDEX('Opinion Statement (Inst)'!$A:$A,CK$1))</f>
        <v>Съответните процедури са документирани, прилагани, поддържани и ефективни за намаляване на присъщите рискове и контролните рискове?</v>
      </c>
      <c r="CL4" s="809" t="str">
        <f>IF(INDEX('Opinion Statement (Inst)'!$A:$A,CL$1)="","",INDEX('Opinion Statement (Inst)'!$A:$A,CL$1))</f>
        <v>Член 18, параграф 4: Има ли пропуски в данните?</v>
      </c>
      <c r="CM4" s="811"/>
      <c r="CN4" s="272" t="str">
        <f>IF(INDEX('Opinion Statement (Inst)'!$A:$A,CN$1)="","",INDEX('Opinion Statement (Inst)'!$A:$A,CN$1))</f>
        <v>Член 18, параграф 4: Проверка на методите, прилагани за липсващи данни:</v>
      </c>
      <c r="CO4" s="809" t="str">
        <f>IF(INDEX('Opinion Statement (Inst)'!$A:$A,CO$1)="","",INDEX('Opinion Statement (Inst)'!$A:$A,CO$1))</f>
        <v>Изпълнени ли са насоките на ЕК относно плановете за неутралност по отношение на климата и ПБР?</v>
      </c>
      <c r="CP4" s="811"/>
      <c r="CQ4" s="809" t="str">
        <f>IF(INDEX('Opinion Statement (Inst)'!$A:$A,CQ$1)="","",INDEX('Opinion Statement (Inst)'!$A:$A,CQ$1))</f>
        <v>Изпълнени ли са насоките на компетентния орган относно ALCR, ПБР и плановете за неутралност по отношение на климата (ако е приложимо)?</v>
      </c>
      <c r="CR4" s="811"/>
      <c r="CS4" s="809" t="str">
        <f>IF(INDEX('Opinion Statement (Inst)'!$A:$A,CS$1)="","",INDEX('Opinion Statement (Inst)'!$A:$A,CS$1))</f>
        <v>Пълнота:</v>
      </c>
      <c r="CT4" s="811"/>
      <c r="CU4" s="809" t="str">
        <f>IF(INDEX('Opinion Statement (Inst)'!$A:$A,CU$1)="","",INDEX('Opinion Statement (Inst)'!$A:$A,CU$1))</f>
        <v>Точност:</v>
      </c>
      <c r="CV4" s="811"/>
      <c r="CW4" s="809" t="str">
        <f>IF(INDEX('Opinion Statement (Inst)'!$A:$A,CW$1)="","",INDEX('Opinion Statement (Inst)'!$A:$A,CW$1))</f>
        <v>Надеждност</v>
      </c>
      <c r="CX4" s="811"/>
      <c r="CY4" s="173" t="str">
        <f>'Annex 1 - Findings'!$B$6</f>
        <v>Некоригирани неточности, които не са били коригирани преди издаването на доклада от проверката</v>
      </c>
      <c r="CZ4" s="169"/>
      <c r="DA4" s="169" t="str">
        <f>'Annex 1 - Findings'!$B$18</f>
        <v>Некоригирани несъответствия с ALCR, ПБР (FAR) или Регламент 2023/2441, установени по време на проверката</v>
      </c>
      <c r="DB4" s="169"/>
      <c r="DC4" s="169" t="str">
        <f>'Annex 1 - Findings'!$B$30</f>
        <v>Некоригирани несъответствия с плана за неутралност по отношение на климата</v>
      </c>
      <c r="DD4" s="169"/>
      <c r="DE4" s="163" t="str">
        <f>'Annex 1 - Findings'!$B$43</f>
        <v xml:space="preserve">Препоръчителни подобрения, ако има такива </v>
      </c>
      <c r="DF4" s="174" t="str">
        <f>Q25</f>
        <v xml:space="preserve">Констатации или подобрения от предходен период, които НЕ са отстранени.  
Всички констатации или подобрения, докладвани в доклада от проверката за доклада с данни от предходния отчетен период, които са били отстранени, не е необходимо да бъдат изброени тук.
</v>
      </c>
      <c r="DG4" s="174" t="str">
        <f>S25</f>
        <v>A) идентифицирани от проверяващия орган и които НЕ са докладвани на КО</v>
      </c>
      <c r="DH4" s="272" t="str">
        <f>IF(INDEX('Opinion Statement (Inst)'!$A:$A,DH$1)="","",INDEX('Opinion Statement (Inst)'!$A:$A,DH$1))</f>
        <v>Физически посетено място на оператор/инсталация по време на проверката на доклада за неутралност по отношение на климата:</v>
      </c>
      <c r="DI4" s="272" t="str">
        <f>IF(INDEX('Opinion Statement (Inst)'!$A:$A,DI$1)="","",INDEX('Opinion Statement (Inst)'!$A:$A,DI$1))</f>
        <v>Член 34A от AVR2 - обосновка за извършване на виртуално посещение на място поради непреодолима сила и информация за начина на провеждане на „посещението“ и намаляване на риска при проверката:</v>
      </c>
      <c r="DJ4" s="272" t="str">
        <f>IF(INDEX('Opinion Statement (Inst)'!$A:$A,DJ$1)="","",INDEX('Opinion Statement (Inst)'!$A:$A,DJ$1))</f>
        <v>Дата на одобрение за виртуално посещение на място от КО:</v>
      </c>
      <c r="DK4" s="272" t="str">
        <f>IF(INDEX('Opinion Statement (Inst)'!$A:$A,DK$1)="","",INDEX('Opinion Statement (Inst)'!$A:$A,DK$1))</f>
        <v>Дата(и) на посещението(ята) [член 21, параграф 1 от AVR]:</v>
      </c>
      <c r="DL4" s="272" t="str">
        <f>IF(INDEX('Opinion Statement (Inst)'!$A:$A,DL$1)="","",INDEX('Opinion Statement (Inst)'!$A:$A,DL$1))</f>
        <v>Брой дни на място:</v>
      </c>
      <c r="DM4" s="272" t="str">
        <f>IF(INDEX('Opinion Statement (Inst)'!$A:$A,DM$1)="","",INDEX('Opinion Statement (Inst)'!$A:$A,DM$1))</f>
        <v>Наименование на (водещия) одитор(и)/техническите експерти по СТЕ на ЕС, които извършват посещение(ия) на място:</v>
      </c>
      <c r="DN4" s="272" t="str">
        <f>IF(INDEX('Opinion Statement (Inst)'!$A:$A,DN$1)="","",INDEX('Opinion Statement (Inst)'!$A:$A,DN$1))</f>
        <v xml:space="preserve">СТАНОВИЩЕ – потвърдено като задоволително: </v>
      </c>
      <c r="DO4" s="272" t="str">
        <f>IF(INDEX('Opinion Statement (Inst)'!$A:$A,DO$1)="","",INDEX('Opinion Statement (Inst)'!$A:$A,DO$1))</f>
        <v xml:space="preserve">СТАНОВИЩЕ – потвърдено с коментари: </v>
      </c>
      <c r="DP4" s="812" t="str">
        <f>IF(INDEX('Opinion Statement (Inst)'!$A:$A,DP$1)="","",INDEX('Opinion Statement (Inst)'!$A:$A,DP$1))</f>
        <v>Коментари, които обосновават становището:</v>
      </c>
      <c r="DQ4" s="824"/>
      <c r="DR4" s="824"/>
      <c r="DS4" s="824"/>
      <c r="DT4" s="824"/>
      <c r="DU4" s="824"/>
      <c r="DV4" s="824"/>
      <c r="DW4" s="824"/>
      <c r="DX4" s="824"/>
      <c r="DY4" s="813"/>
      <c r="DZ4" s="809" t="str">
        <f>IF(INDEX('Opinion Statement (Inst)'!$A:$A,DZ$1)="","",INDEX('Opinion Statement (Inst)'!$A:$A,DZ$1))</f>
        <v xml:space="preserve">СТАНОВИЩЕ – непроверено: </v>
      </c>
      <c r="EA4" s="810"/>
      <c r="EB4" s="810"/>
      <c r="EC4" s="810"/>
      <c r="ED4" s="810"/>
      <c r="EE4" s="810"/>
      <c r="EF4" s="810"/>
      <c r="EG4" s="811"/>
      <c r="EH4" s="272" t="str">
        <f>IF(INDEX('Opinion Statement (Inst)'!$A:$A,EH$1)="","",INDEX('Opinion Statement (Inst)'!$A:$A,EH$1))</f>
        <v>Водещ одитор по СТЕ на ЕС:</v>
      </c>
      <c r="EI4" s="272" t="str">
        <f>IF(INDEX('Opinion Statement (Inst)'!$A:$A,EI$1)="","",INDEX('Opinion Statement (Inst)'!$A:$A,EI$1))</f>
        <v>Одитор(и) по СТЕ на ЕС:</v>
      </c>
      <c r="EJ4" s="272" t="str">
        <f>IF(INDEX('Opinion Statement (Inst)'!$A:$A,EJ$1)="","",INDEX('Opinion Statement (Inst)'!$A:$A,EJ$1))</f>
        <v>Технически експерт(и) (одитор по СТЕ на ЕС):</v>
      </c>
      <c r="EK4" s="272" t="str">
        <f>IF(INDEX('Opinion Statement (Inst)'!$A:$A,EK$1)="","",INDEX('Opinion Statement (Inst)'!$A:$A,EK$1))</f>
        <v>Независим проверител:</v>
      </c>
      <c r="EL4" s="272" t="str">
        <f>IF(INDEX('Opinion Statement (Inst)'!$A:$A,EL$1)="","",INDEX('Opinion Statement (Inst)'!$A:$A,EL$1))</f>
        <v>Технически експерт(и) (независим преглед):</v>
      </c>
      <c r="EM4" s="272" t="str">
        <f>IF(INDEX('Opinion Statement (Inst)'!$A:$A,EM$1)="","",INDEX('Opinion Statement (Inst)'!$A:$A,EM$1))</f>
        <v>Подписано от името на:</v>
      </c>
      <c r="EN4" s="272" t="str">
        <f>IF(INDEX('Opinion Statement (Inst)'!$A:$A,EN$1)="","",INDEX('Opinion Statement (Inst)'!$A:$A,EN$1))</f>
        <v>Име на упълномощеното подписващо лице:</v>
      </c>
      <c r="EO4" s="272" t="str">
        <f>IF(INDEX('Opinion Statement (Inst)'!$A:$A,EO$1)="","",INDEX('Opinion Statement (Inst)'!$A:$A,EO$1))</f>
        <v>Дата на становището:</v>
      </c>
      <c r="EP4" s="272" t="str">
        <f>IF(INDEX('Opinion Statement (Inst)'!$A:$A,EP$1)="","",INDEX('Opinion Statement (Inst)'!$A:$A,EP$1))</f>
        <v>Име на проверяващия орган:</v>
      </c>
      <c r="EQ4" s="272" t="str">
        <f>IF(INDEX('Opinion Statement (Inst)'!$A:$A,EQ$1)="","",INDEX('Opinion Statement (Inst)'!$A:$A,EQ$1))</f>
        <v>Адрес за връзка:</v>
      </c>
      <c r="ER4" s="272" t="str">
        <f>IF(INDEX('Opinion Statement (Inst)'!$A:$A,ER$1)="","",INDEX('Opinion Statement (Inst)'!$A:$A,ER$1))</f>
        <v>Дата на договора за проверка:</v>
      </c>
      <c r="ES4" s="272" t="str">
        <f>IF(INDEX('Opinion Statement (Inst)'!$A:$A,ES$1)="","",INDEX('Opinion Statement (Inst)'!$A:$A,ES$1))</f>
        <v>Акредитиран ли е проверяващият орган или сертифицирано физическо лице?</v>
      </c>
      <c r="ET4" s="272" t="str">
        <f>IF(INDEX('Opinion Statement (Inst)'!$A:$A,ET$1)="","",INDEX('Opinion Statement (Inst)'!$A:$A,ET$1))</f>
        <v>Наименование на националния орган по акредитация (НОА) или проверяващия орган Сертифициращ национален орган:</v>
      </c>
      <c r="EU4" s="272" t="str">
        <f>IF(INDEX('Opinion Statement (Inst)'!$A:$A,EU$1)="","",INDEX('Opinion Statement (Inst)'!$A:$A,EU$1))</f>
        <v>Акредитационен/сертификационен номер:</v>
      </c>
      <c r="EW4" s="283" t="str">
        <f>IF(INDEX('Annex 1 - Findings'!$B:$B,EW$1)="","",INDEX('Annex 1 - Findings'!$B:$B,EW$1))</f>
        <v>Възникнало ли е несъответствие в данните, използвани за доказване, че ключовите етапи и целите са постигнати?</v>
      </c>
      <c r="EX4" s="283" t="str">
        <f>IF(INDEX('Annex 1 - Findings'!$B:$B,EX$1)="","",INDEX('Annex 1 - Findings'!$B:$B,EX$1))</f>
        <v>Ако отговорът е „да“, използваният от оператора подход за компенсиране на липсващите данни въз основа на разумни доказателства ли е бил?</v>
      </c>
      <c r="EY4" s="825" t="str">
        <f>IF(INDEX('Annex 1 - Findings'!$B:$B,EY$1)="","",INDEX('Annex 1 - Findings'!$B:$B,EY$1))</f>
        <v>Данните, изисквани съгласно Регламент (ЕС) 2023/2441, били ли са подценени или надценени (ако отговорът е „Да“, моля, представете повече подробности по-долу):</v>
      </c>
      <c r="EZ4" s="826"/>
    </row>
    <row r="5" spans="1:730" ht="25.5" customHeight="1" x14ac:dyDescent="0.2">
      <c r="B5" s="164"/>
      <c r="C5" s="164"/>
      <c r="D5" s="164"/>
      <c r="E5" s="164"/>
      <c r="F5" s="164"/>
      <c r="G5" s="164"/>
      <c r="H5" s="164"/>
      <c r="I5" s="164"/>
      <c r="J5" s="274"/>
      <c r="K5" s="338"/>
      <c r="L5" s="164"/>
      <c r="M5" s="164"/>
      <c r="N5" s="339"/>
      <c r="O5" s="338"/>
      <c r="P5" s="164"/>
      <c r="Q5" s="164"/>
      <c r="R5" s="339"/>
      <c r="S5" s="338"/>
      <c r="T5" s="164"/>
      <c r="U5" s="164"/>
      <c r="V5" s="339"/>
      <c r="W5" s="338"/>
      <c r="X5" s="164"/>
      <c r="Y5" s="164"/>
      <c r="Z5" s="339"/>
      <c r="AA5" s="338"/>
      <c r="AB5" s="164"/>
      <c r="AC5" s="164"/>
      <c r="AD5" s="339"/>
      <c r="AE5" s="338"/>
      <c r="AF5" s="164"/>
      <c r="AG5" s="164"/>
      <c r="AH5" s="339"/>
      <c r="AI5" s="338"/>
      <c r="AJ5" s="164"/>
      <c r="AK5" s="164"/>
      <c r="AL5" s="339"/>
      <c r="AM5" s="338"/>
      <c r="AN5" s="164"/>
      <c r="AO5" s="164"/>
      <c r="AP5" s="164"/>
      <c r="AQ5" s="339"/>
      <c r="AR5" s="338"/>
      <c r="AS5" s="164"/>
      <c r="AT5" s="164"/>
      <c r="AU5" s="339"/>
      <c r="AV5" s="338"/>
      <c r="AW5" s="164"/>
      <c r="AX5" s="164"/>
      <c r="AY5" s="339"/>
      <c r="AZ5" s="814"/>
      <c r="BA5" s="815"/>
      <c r="BB5" s="815"/>
      <c r="BC5" s="815"/>
      <c r="BD5" s="815"/>
      <c r="BE5" s="815"/>
      <c r="BF5" s="815"/>
      <c r="BG5" s="815"/>
      <c r="BH5" s="171"/>
      <c r="BI5" s="277"/>
      <c r="BJ5" s="166"/>
      <c r="BK5" s="821"/>
      <c r="BL5" s="166"/>
      <c r="BM5" s="821"/>
      <c r="BN5" s="273"/>
      <c r="BO5" s="273"/>
      <c r="BP5" s="273"/>
      <c r="BQ5" s="273"/>
      <c r="BR5" s="273"/>
      <c r="BS5" s="273"/>
      <c r="BT5" s="273"/>
      <c r="BU5" s="273"/>
      <c r="BV5" s="273"/>
      <c r="BW5" s="273"/>
      <c r="BX5" s="273"/>
      <c r="BY5" s="273"/>
      <c r="BZ5" s="273"/>
      <c r="CA5" s="273"/>
      <c r="CB5" s="273"/>
      <c r="CC5" s="273"/>
      <c r="CD5" s="273"/>
      <c r="CE5" s="281" t="str">
        <f>IF(INDEX('Opinion Statement (Inst)'!$B:$B,CE$1)="","",INDEX('Opinion Statement (Inst)'!$B:$B,CE$1))</f>
        <v>Ако отговорът е „не“, проверяващият орган оценил ли е риска от неточност/несъответствие?</v>
      </c>
      <c r="CF5" s="273"/>
      <c r="CG5" s="281" t="str">
        <f>IF(INDEX('Opinion Statement (Inst)'!$B:$B,CG$1)="","",INDEX('Opinion Statement (Inst)'!$B:$B,CG$1))</f>
        <v>Ако отговорът е „не“, проверяващият орган оценил ли е риска от неточност/несъответствие?</v>
      </c>
      <c r="CH5" s="273"/>
      <c r="CI5" s="281" t="str">
        <f>IF(INDEX('Opinion Statement (Inst)'!$B:$B,CI$1)="","",INDEX('Opinion Statement (Inst)'!$B:$B,CI$1))</f>
        <v>Ако отговорът е „не“, моля, представете обосновка по-долу:</v>
      </c>
      <c r="CJ5" s="273"/>
      <c r="CK5" s="273"/>
      <c r="CL5" s="273"/>
      <c r="CM5" s="281" t="str">
        <f>IF(INDEX('Opinion Statement (Inst)'!$B:$B,CM$1)="","",INDEX('Opinion Statement (Inst)'!$B:$B,CM$1))</f>
        <v>Ако отговорът е „да“, моля, обяснете накратко по-долу и попълнете приложение 1Б:</v>
      </c>
      <c r="CN5" s="273"/>
      <c r="CO5" s="273"/>
      <c r="CP5" s="281" t="str">
        <f>IF(INDEX('Opinion Statement (Inst)'!$B:$B,CP$1)="","",INDEX('Opinion Statement (Inst)'!$B:$B,CP$1))</f>
        <v>Ако отговорът е „не“, моля, представете обосновка по-долу:</v>
      </c>
      <c r="CQ5" s="273"/>
      <c r="CR5" s="281" t="str">
        <f>IF(INDEX('Opinion Statement (Inst)'!$B:$B,CR$1)="","",INDEX('Opinion Statement (Inst)'!$B:$B,CR$1))</f>
        <v>Ако отговорът е „не“, моля, представете обосновка по-долу:</v>
      </c>
      <c r="CS5" s="273"/>
      <c r="CT5" s="281" t="str">
        <f>IF(INDEX('Opinion Statement (Inst)'!$B:$B,CT$1)="","",INDEX('Opinion Statement (Inst)'!$B:$B,CT$1))</f>
        <v>Ако отговорът е „не“, моля, обяснете накратко по-долу:</v>
      </c>
      <c r="CU5" s="273"/>
      <c r="CV5" s="281" t="str">
        <f>IF(INDEX('Opinion Statement (Inst)'!$B:$B,CV$1)="","",INDEX('Opinion Statement (Inst)'!$B:$B,CV$1))</f>
        <v/>
      </c>
      <c r="CW5" s="273"/>
      <c r="CX5" s="281" t="str">
        <f>IF(INDEX('Opinion Statement (Inst)'!$B:$B,CX$1)="","",INDEX('Opinion Statement (Inst)'!$B:$B,CX$1))</f>
        <v>Становище (DistHeat)</v>
      </c>
      <c r="CY5" s="182" t="s">
        <v>297</v>
      </c>
      <c r="CZ5" s="183" t="str">
        <f>'Annex 1 - Findings'!$E$31</f>
        <v>Материални ли са?</v>
      </c>
      <c r="DA5" s="184" t="s">
        <v>297</v>
      </c>
      <c r="DB5" s="183" t="str">
        <f>'Annex 1 - Findings'!$E$31</f>
        <v>Материални ли са?</v>
      </c>
      <c r="DC5" s="184" t="s">
        <v>297</v>
      </c>
      <c r="DD5" s="183" t="str">
        <f>'Annex 1 - Findings'!$E$18</f>
        <v>Материални ли са?</v>
      </c>
      <c r="DE5" s="184" t="s">
        <v>297</v>
      </c>
      <c r="DF5" s="185" t="s">
        <v>297</v>
      </c>
      <c r="DG5" s="185" t="s">
        <v>297</v>
      </c>
      <c r="DH5" s="273"/>
      <c r="DI5" s="273"/>
      <c r="DJ5" s="273"/>
      <c r="DK5" s="273"/>
      <c r="DL5" s="273"/>
      <c r="DM5" s="273"/>
      <c r="DN5" s="273"/>
      <c r="DO5" s="273"/>
      <c r="DP5" s="175">
        <v>1</v>
      </c>
      <c r="DQ5" s="175">
        <v>2</v>
      </c>
      <c r="DR5" s="175">
        <v>3</v>
      </c>
      <c r="DS5" s="175">
        <v>4</v>
      </c>
      <c r="DT5" s="175">
        <v>5</v>
      </c>
      <c r="DU5" s="175">
        <v>6</v>
      </c>
      <c r="DV5" s="175">
        <v>7</v>
      </c>
      <c r="DW5" s="175">
        <v>8</v>
      </c>
      <c r="DX5" s="175">
        <v>9</v>
      </c>
      <c r="DY5" s="175">
        <v>10</v>
      </c>
      <c r="DZ5" s="164"/>
      <c r="EA5" s="274"/>
      <c r="EB5" s="274"/>
      <c r="EC5" s="274"/>
      <c r="ED5" s="274"/>
      <c r="EE5" s="274"/>
      <c r="EF5" s="274"/>
      <c r="EG5" s="274"/>
      <c r="EH5" s="164"/>
      <c r="EI5" s="164"/>
      <c r="EJ5" s="164"/>
      <c r="EK5" s="164"/>
      <c r="EL5" s="164"/>
      <c r="EM5" s="164"/>
      <c r="EN5" s="164"/>
      <c r="EO5" s="164"/>
      <c r="EP5" s="164"/>
      <c r="EQ5" s="164"/>
      <c r="ER5" s="164"/>
      <c r="ES5" s="164"/>
      <c r="ET5" s="164"/>
      <c r="EU5" s="164"/>
      <c r="EW5" s="186"/>
      <c r="EX5" s="186"/>
      <c r="EY5" s="186"/>
      <c r="EZ5" s="109"/>
    </row>
    <row r="6" spans="1:730" s="195" customFormat="1" ht="13.5" thickBot="1" x14ac:dyDescent="0.25">
      <c r="A6" s="187"/>
      <c r="B6" s="188" t="str">
        <f>IF(INDEX('Opinion Statement (Inst)'!$B:$B,B$1)="","",INDEX('Opinion Statement (Inst)'!$B:$B,B$1))</f>
        <v/>
      </c>
      <c r="C6" s="188" t="str">
        <f>IF(INDEX('Opinion Statement (Inst)'!$B:$B,C$1)="","",INDEX('Opinion Statement (Inst)'!$B:$B,C$1))</f>
        <v/>
      </c>
      <c r="D6" s="188" t="str">
        <f>IF(INDEX('Opinion Statement (Inst)'!$B:$B,D$1)="","",INDEX('Opinion Statement (Inst)'!$B:$B,D$1))</f>
        <v/>
      </c>
      <c r="E6" s="188" t="str">
        <f>IF(INDEX('Opinion Statement (Inst)'!$B:$B,E$1)="","",INDEX('Opinion Statement (Inst)'!$B:$B,E$1))</f>
        <v>-- Select --</v>
      </c>
      <c r="F6" s="189" t="str">
        <f>IF(INDEX('Opinion Statement (Inst)'!$B:$B,F$1)="","",INDEX('Opinion Statement (Inst)'!$B:$B,F$1))</f>
        <v/>
      </c>
      <c r="G6" s="188" t="str">
        <f>IF(INDEX('Opinion Statement (Inst)'!$B:$B,G$1)="","",INDEX('Opinion Statement (Inst)'!$B:$B,G$1))</f>
        <v/>
      </c>
      <c r="H6" s="188" t="str">
        <f>IF(INDEX('Opinion Statement (Inst)'!$B:$B,H$1)="","",INDEX('Opinion Statement (Inst)'!$B:$B,H$1))</f>
        <v>-- Select --</v>
      </c>
      <c r="I6" s="188" t="str">
        <f>IF(INDEX('Opinion Statement (Inst)'!$B:$B,I$1)="","",INDEX('Opinion Statement (Inst)'!$B:$B,I$1))</f>
        <v/>
      </c>
      <c r="J6" s="190" t="str">
        <f>IF(INDEX('Opinion Statement (Inst)'!$B:$B,J$1)="","",INDEX('Opinion Statement (Inst)'!$B:$B,J$1))</f>
        <v>-- Select --</v>
      </c>
      <c r="K6" s="278" t="str">
        <f>IF(INDEX('Opinion Statement (Inst)'!$A:$A,K$1+K2)="","",INDEX('Opinion Statement (Inst)'!$A:$A,K$1+K2))</f>
        <v>-- Select --</v>
      </c>
      <c r="L6" s="279" t="str">
        <f>IF(INDEX('Opinion Statement (Inst)'!$B:$B,L$1+L2)="","",INDEX('Opinion Statement (Inst)'!$B:$B,L$1+L2))</f>
        <v/>
      </c>
      <c r="M6" s="279" t="str">
        <f>IF(INDEX('Opinion Statement (Inst)'!$C:$C,M$1+M2)="","",INDEX('Opinion Statement (Inst)'!$C:$C,M$1+M2))</f>
        <v>-- Select --</v>
      </c>
      <c r="N6" s="280" t="str">
        <f>IF(INDEX('Opinion Statement (Inst)'!$E:$E,N$1+N2)="","",INDEX('Opinion Statement (Inst)'!$E:$E,N$1+N2))</f>
        <v>-- Select --</v>
      </c>
      <c r="O6" s="278" t="str">
        <f>IF(INDEX('Opinion Statement (Inst)'!$A:$A,O$1+O2)="","",INDEX('Opinion Statement (Inst)'!$A:$A,O$1+O2))</f>
        <v>-- Select --</v>
      </c>
      <c r="P6" s="279" t="str">
        <f>IF(INDEX('Opinion Statement (Inst)'!$B:$B,P$1+P2)="","",INDEX('Opinion Statement (Inst)'!$B:$B,P$1+P2))</f>
        <v/>
      </c>
      <c r="Q6" s="279" t="str">
        <f>IF(INDEX('Opinion Statement (Inst)'!$C:$C,Q$1+Q2)="","",INDEX('Opinion Statement (Inst)'!$C:$C,Q$1+Q2))</f>
        <v>-- Select --</v>
      </c>
      <c r="R6" s="280" t="str">
        <f>IF(INDEX('Opinion Statement (Inst)'!$E:$E,R$1+R2)="","",INDEX('Opinion Statement (Inst)'!$E:$E,R$1+R2))</f>
        <v>-- Select --</v>
      </c>
      <c r="S6" s="278" t="str">
        <f>IF(INDEX('Opinion Statement (Inst)'!$A:$A,S$1+S2)="","",INDEX('Opinion Statement (Inst)'!$A:$A,S$1+S2))</f>
        <v>-- Select --</v>
      </c>
      <c r="T6" s="279" t="str">
        <f>IF(INDEX('Opinion Statement (Inst)'!$B:$B,T$1+T2)="","",INDEX('Opinion Statement (Inst)'!$B:$B,T$1+T2))</f>
        <v/>
      </c>
      <c r="U6" s="279" t="str">
        <f>IF(INDEX('Opinion Statement (Inst)'!$C:$C,U$1+U2)="","",INDEX('Opinion Statement (Inst)'!$C:$C,U$1+U2))</f>
        <v>-- Select --</v>
      </c>
      <c r="V6" s="280" t="str">
        <f>IF(INDEX('Opinion Statement (Inst)'!$E:$E,V$1+V2)="","",INDEX('Opinion Statement (Inst)'!$E:$E,V$1+V2))</f>
        <v>-- Select --</v>
      </c>
      <c r="W6" s="278" t="str">
        <f>IF(INDEX('Opinion Statement (Inst)'!$A:$A,W$1+W2)="","",INDEX('Opinion Statement (Inst)'!$A:$A,W$1+W2))</f>
        <v>-- Select --</v>
      </c>
      <c r="X6" s="279" t="str">
        <f>IF(INDEX('Opinion Statement (Inst)'!$B:$B,X$1+X2)="","",INDEX('Opinion Statement (Inst)'!$B:$B,X$1+X2))</f>
        <v/>
      </c>
      <c r="Y6" s="279" t="str">
        <f>IF(INDEX('Opinion Statement (Inst)'!$C:$C,Y$1+Y2)="","",INDEX('Opinion Statement (Inst)'!$C:$C,Y$1+Y2))</f>
        <v>-- Select --</v>
      </c>
      <c r="Z6" s="280" t="str">
        <f>IF(INDEX('Opinion Statement (Inst)'!$E:$E,Z$1+Z2)="","",INDEX('Opinion Statement (Inst)'!$E:$E,Z$1+Z2))</f>
        <v>-- Select --</v>
      </c>
      <c r="AA6" s="278" t="str">
        <f>IF(INDEX('Opinion Statement (Inst)'!$A:$A,AA$1+AA2)="","",INDEX('Opinion Statement (Inst)'!$A:$A,AA$1+AA2))</f>
        <v>-- Select --</v>
      </c>
      <c r="AB6" s="279" t="str">
        <f>IF(INDEX('Opinion Statement (Inst)'!$B:$B,AB$1+AB2)="","",INDEX('Opinion Statement (Inst)'!$B:$B,AB$1+AB2))</f>
        <v/>
      </c>
      <c r="AC6" s="279" t="str">
        <f>IF(INDEX('Opinion Statement (Inst)'!$C:$C,AC$1+AC2)="","",INDEX('Opinion Statement (Inst)'!$C:$C,AC$1+AC2))</f>
        <v>-- Select --</v>
      </c>
      <c r="AD6" s="280" t="str">
        <f>IF(INDEX('Opinion Statement (Inst)'!$E:$E,AD$1+AD2)="","",INDEX('Opinion Statement (Inst)'!$E:$E,AD$1+AD2))</f>
        <v>-- Select --</v>
      </c>
      <c r="AE6" s="278" t="str">
        <f>IF(INDEX('Opinion Statement (Inst)'!$A:$A,AE$1+AE2)="","",INDEX('Opinion Statement (Inst)'!$A:$A,AE$1+AE2))</f>
        <v>-- Select --</v>
      </c>
      <c r="AF6" s="279" t="str">
        <f>IF(INDEX('Opinion Statement (Inst)'!$B:$B,AF$1+AF2)="","",INDEX('Opinion Statement (Inst)'!$B:$B,AF$1+AF2))</f>
        <v/>
      </c>
      <c r="AG6" s="279" t="str">
        <f>IF(INDEX('Opinion Statement (Inst)'!$C:$C,AG$1+AG2)="","",INDEX('Opinion Statement (Inst)'!$C:$C,AG$1+AG2))</f>
        <v>-- Select --</v>
      </c>
      <c r="AH6" s="280" t="str">
        <f>IF(INDEX('Opinion Statement (Inst)'!$E:$E,AH$1+AH2)="","",INDEX('Opinion Statement (Inst)'!$E:$E,AH$1+AH2))</f>
        <v>-- Select --</v>
      </c>
      <c r="AI6" s="278" t="str">
        <f>IF(INDEX('Opinion Statement (Inst)'!$A:$A,AI$1+AI2)="","",INDEX('Opinion Statement (Inst)'!$A:$A,AI$1+AI2))</f>
        <v>-- Select --</v>
      </c>
      <c r="AJ6" s="279" t="str">
        <f>IF(INDEX('Opinion Statement (Inst)'!$B:$B,AJ$1+AJ2)="","",INDEX('Opinion Statement (Inst)'!$B:$B,AJ$1+AJ2))</f>
        <v/>
      </c>
      <c r="AK6" s="279" t="str">
        <f>IF(INDEX('Opinion Statement (Inst)'!$C:$C,AK$1+AK2)="","",INDEX('Opinion Statement (Inst)'!$C:$C,AK$1+AK2))</f>
        <v>-- Select --</v>
      </c>
      <c r="AL6" s="280" t="str">
        <f>IF(INDEX('Opinion Statement (Inst)'!$E:$E,AL$1+AL2)="","",INDEX('Opinion Statement (Inst)'!$E:$E,AL$1+AL2))</f>
        <v>-- Select --</v>
      </c>
      <c r="AM6" s="278" t="str">
        <f>IF(INDEX('Opinion Statement (Inst)'!$A:$A,AM$1+AM2)="","",INDEX('Opinion Statement (Inst)'!$A:$A,AM$1+AM2))</f>
        <v>-- Select --</v>
      </c>
      <c r="AN6" s="279" t="str">
        <f>IF(INDEX('Opinion Statement (Inst)'!$B:$B,AN$1+AN2)="","",INDEX('Opinion Statement (Inst)'!$B:$B,AN$1+AN2))</f>
        <v/>
      </c>
      <c r="AO6" s="279" t="str">
        <f>IF(INDEX('Opinion Statement (Inst)'!$C:$C,AO$1+AO2)="","",INDEX('Opinion Statement (Inst)'!$C:$C,AO$1+AO2))</f>
        <v>-- Select --</v>
      </c>
      <c r="AP6" s="279" t="str">
        <f>IF(INDEX('Opinion Statement (Inst)'!$D:$D,AP$1+AP2)="","",INDEX('Opinion Statement (Inst)'!$D:$D,AP$1+AP2))</f>
        <v/>
      </c>
      <c r="AQ6" s="280" t="str">
        <f>IF(INDEX('Opinion Statement (Inst)'!$E:$E,AQ$1+AQ2)="","",INDEX('Opinion Statement (Inst)'!$E:$E,AQ$1+AQ2))</f>
        <v>-- Select --</v>
      </c>
      <c r="AR6" s="278" t="str">
        <f>IF(INDEX('Opinion Statement (Inst)'!$A:$A,AR$1+AR2)="","",INDEX('Opinion Statement (Inst)'!$A:$A,AR$1+AR2))</f>
        <v>-- Select --</v>
      </c>
      <c r="AS6" s="279" t="str">
        <f>IF(INDEX('Opinion Statement (Inst)'!$B:$B,AS$1+AS2)="","",INDEX('Opinion Statement (Inst)'!$B:$B,AS$1+AS2))</f>
        <v/>
      </c>
      <c r="AT6" s="279" t="str">
        <f>IF(INDEX('Opinion Statement (Inst)'!$C:$C,AT$1+AT2)="","",INDEX('Opinion Statement (Inst)'!$C:$C,AT$1+AT2))</f>
        <v>-- Select --</v>
      </c>
      <c r="AU6" s="280" t="str">
        <f>IF(INDEX('Opinion Statement (Inst)'!$E:$E,AU$1+AU2)="","",INDEX('Opinion Statement (Inst)'!$E:$E,AU$1+AU2))</f>
        <v>-- Select --</v>
      </c>
      <c r="AV6" s="278" t="str">
        <f>IF(INDEX('Opinion Statement (Inst)'!$A:$A,AV$1+AV2)="","",INDEX('Opinion Statement (Inst)'!$A:$A,AV$1+AV2))</f>
        <v>-- Select --</v>
      </c>
      <c r="AW6" s="279" t="str">
        <f>IF(INDEX('Opinion Statement (Inst)'!$B:$B,AW$1+AW2)="","",INDEX('Opinion Statement (Inst)'!$B:$B,AW$1+AW2))</f>
        <v/>
      </c>
      <c r="AX6" s="279" t="str">
        <f>IF(INDEX('Opinion Statement (Inst)'!$C:$C,AX$1+AX2)="","",INDEX('Opinion Statement (Inst)'!$C:$C,AX$1+AX2))</f>
        <v>-- Select --</v>
      </c>
      <c r="AY6" s="280" t="str">
        <f>IF(INDEX('Opinion Statement (Inst)'!$E:$E,AY$1+AY2)="","",INDEX('Opinion Statement (Inst)'!$E:$E,AY$1+AY2))</f>
        <v>-- Select --</v>
      </c>
      <c r="AZ6" s="278">
        <f>IF(INDEX('Opinion Statement (Inst)'!$B:$B,AZ$1+AZ$2)="","",INDEX('Opinion Statement (Inst)'!$B:$B,AZ$1+AZ$2))</f>
        <v>1</v>
      </c>
      <c r="BA6" s="279">
        <f>IF(INDEX('Opinion Statement (Inst)'!$C:$C,BA$1+BA$2)="","",INDEX('Opinion Statement (Inst)'!$C:$C,BA$1+BA$2))</f>
        <v>1</v>
      </c>
      <c r="BB6" s="278">
        <f>IF(INDEX('Opinion Statement (Inst)'!$B:$B,BB$1+BB$2)="","",INDEX('Opinion Statement (Inst)'!$B:$B,BB$1+BB$2))</f>
        <v>2</v>
      </c>
      <c r="BC6" s="279">
        <f>IF(INDEX('Opinion Statement (Inst)'!$C:$C,BC$1+BC$2)="","",INDEX('Opinion Statement (Inst)'!$C:$C,BC$1+BC$2))</f>
        <v>2</v>
      </c>
      <c r="BD6" s="278">
        <f>IF(INDEX('Opinion Statement (Inst)'!$B:$B,BD$1+BD$2)="","",INDEX('Opinion Statement (Inst)'!$B:$B,BD$1+BD$2))</f>
        <v>3</v>
      </c>
      <c r="BE6" s="279">
        <f>IF(INDEX('Opinion Statement (Inst)'!$C:$C,BE$1+BE$2)="","",INDEX('Opinion Statement (Inst)'!$C:$C,BE$1+BE$2))</f>
        <v>3</v>
      </c>
      <c r="BF6" s="278">
        <f>IF(INDEX('Opinion Statement (Inst)'!$B:$B,BF$1+BF$2)="","",INDEX('Opinion Statement (Inst)'!$B:$B,BF$1+BF$2))</f>
        <v>4</v>
      </c>
      <c r="BG6" s="279">
        <f>IF(INDEX('Opinion Statement (Inst)'!$C:$C,BG$1+BG$2)="","",INDEX('Opinion Statement (Inst)'!$C:$C,BG$1+BG$2))</f>
        <v>4</v>
      </c>
      <c r="BH6" s="278">
        <f>IF(INDEX('Opinion Statement (Inst)'!$B:$B,BH$1+BH$2)="","",INDEX('Opinion Statement (Inst)'!$B:$B,BH$1+BH$2))</f>
        <v>5</v>
      </c>
      <c r="BI6" s="279">
        <f>IF(INDEX('Opinion Statement (Inst)'!$C:$C,BI$1+BI$2)="","",INDEX('Opinion Statement (Inst)'!$C:$C,BI$1+BI$2))</f>
        <v>5</v>
      </c>
      <c r="BJ6" s="191" t="str">
        <f>IF(INDEX('Opinion Statement (Inst)'!$B:$B,BJ$1)="","",INDEX('Opinion Statement (Inst)'!$B:$B,BJ$1))</f>
        <v>-- Select --</v>
      </c>
      <c r="BK6" s="191" t="str">
        <f>IF(INDEX('Opinion Statement (Inst)'!$B:$B,BK$1)="","",INDEX('Opinion Statement (Inst)'!$B:$B,BK$1))</f>
        <v>-- Select --</v>
      </c>
      <c r="BL6" s="191" t="str">
        <f>IF(INDEX('Opinion Statement (Inst)'!$B:$B,BL$1)="","",INDEX('Opinion Statement (Inst)'!$B:$B,BL$1))</f>
        <v>No</v>
      </c>
      <c r="BM6" s="191" t="str">
        <f>IF(INDEX('Opinion Statement (Inst)'!$B:$B,BM$1)="","",INDEX('Opinion Statement (Inst)'!$B:$B,BM$1))</f>
        <v/>
      </c>
      <c r="BN6" s="191" t="str">
        <f>IF(INDEX('Opinion Statement (Inst)'!$B:$B,BN$1)="","",INDEX('Opinion Statement (Inst)'!$B:$B,BN$1))</f>
        <v/>
      </c>
      <c r="BO6" s="191" t="str">
        <f>IF(INDEX('Opinion Statement (Inst)'!$B:$B,BO$1)="","",INDEX('Opinion Statement (Inst)'!$B:$B,BO$1))</f>
        <v/>
      </c>
      <c r="BP6" s="191" t="str">
        <f>IF(INDEX('Opinion Statement (Inst)'!$B:$B,BP$1)="","",INDEX('Opinion Statement (Inst)'!$B:$B,BP$1))</f>
        <v/>
      </c>
      <c r="BQ6" s="191" t="str">
        <f>IF(INDEX('Opinion Statement (Inst)'!$B:$B,BQ$1)="","",INDEX('Opinion Statement (Inst)'!$B:$B,BQ$1))</f>
        <v/>
      </c>
      <c r="BR6" s="191" t="str">
        <f>IF(INDEX('Opinion Statement (Inst)'!$B:$B,BR$1)="","",INDEX('Opinion Statement (Inst)'!$B:$B,BR$1))</f>
        <v/>
      </c>
      <c r="BS6" s="191" t="str">
        <f>IF(INDEX('Opinion Statement (Inst)'!$B:$B,BS$1)="","",INDEX('Opinion Statement (Inst)'!$B:$B,BS$1))</f>
        <v/>
      </c>
      <c r="BT6" s="191" t="str">
        <f>IF(INDEX('Opinion Statement (Inst)'!$B:$B,BT$1)="","",INDEX('Opinion Statement (Inst)'!$B:$B,BT$1))</f>
        <v/>
      </c>
      <c r="BU6" s="191" t="str">
        <f>IF(INDEX('Opinion Statement (Inst)'!$B:$B,BU$1)="","",INDEX('Opinion Statement (Inst)'!$B:$B,BU$1))</f>
        <v/>
      </c>
      <c r="BV6" s="191" t="str">
        <f>IF(INDEX('Opinion Statement (Inst)'!$B:$B,BV$1)="","",INDEX('Opinion Statement (Inst)'!$B:$B,BV$1))</f>
        <v/>
      </c>
      <c r="BW6" s="191" t="str">
        <f>IF(INDEX('Opinion Statement (Inst)'!$B:$B,BW$1)="","",INDEX('Opinion Statement (Inst)'!$B:$B,BW$1))</f>
        <v/>
      </c>
      <c r="BX6" s="191" t="str">
        <f>IF(INDEX('Opinion Statement (Inst)'!$B:$B,BX$1)="","",INDEX('Opinion Statement (Inst)'!$B:$B,BX$1))</f>
        <v/>
      </c>
      <c r="BY6" s="191" t="str">
        <f>IF(INDEX('Opinion Statement (Inst)'!$B:$B,BY$1)="","",INDEX('Opinion Statement (Inst)'!$B:$B,BY$1))</f>
        <v/>
      </c>
      <c r="BZ6" s="191" t="str">
        <f>IF(INDEX('Opinion Statement (Inst)'!$B:$B,BZ$1)="","",INDEX('Opinion Statement (Inst)'!$B:$B,BZ$1))</f>
        <v/>
      </c>
      <c r="CA6" s="191" t="str">
        <f>IF(INDEX('Opinion Statement (Inst)'!$B:$B,CA$1)="","",INDEX('Opinion Statement (Inst)'!$B:$B,CA$1))</f>
        <v/>
      </c>
      <c r="CB6" s="191" t="str">
        <f>IF(INDEX('Opinion Statement (Inst)'!$B:$B,CB$1)="","",INDEX('Opinion Statement (Inst)'!$B:$B,CB$1))</f>
        <v/>
      </c>
      <c r="CC6" s="191" t="str">
        <f>IF(INDEX('Opinion Statement (Inst)'!$B:$B,CC$1)="","",INDEX('Opinion Statement (Inst)'!$B:$B,CC$1))</f>
        <v/>
      </c>
      <c r="CD6" s="191" t="str">
        <f>IF(INDEX('Opinion Statement (Inst)'!$B:$B,CD$1)="","",INDEX('Opinion Statement (Inst)'!$B:$B,CD$1))</f>
        <v/>
      </c>
      <c r="CE6" s="191" t="str">
        <f>IF(INDEX('Opinion Statement (Inst)'!$B:$B,CE$1+1)="","",INDEX('Opinion Statement (Inst)'!$B:$B,CE$1+1))</f>
        <v/>
      </c>
      <c r="CF6" s="191" t="str">
        <f>IF(INDEX('Opinion Statement (Inst)'!$B:$B,CF$1)="","",INDEX('Opinion Statement (Inst)'!$B:$B,CF$1))</f>
        <v/>
      </c>
      <c r="CG6" s="191" t="str">
        <f>IF(INDEX('Opinion Statement (Inst)'!$B:$B,CG$1+1)="","",INDEX('Opinion Statement (Inst)'!$B:$B,CG$1+1))</f>
        <v/>
      </c>
      <c r="CH6" s="191" t="str">
        <f>IF(INDEX('Opinion Statement (Inst)'!$B:$B,CH$1)="","",INDEX('Opinion Statement (Inst)'!$B:$B,CH$1))</f>
        <v/>
      </c>
      <c r="CI6" s="191" t="str">
        <f>IF(INDEX('Opinion Statement (Inst)'!$B:$B,CI$1+1)="","",INDEX('Opinion Statement (Inst)'!$B:$B,CI$1+1))</f>
        <v/>
      </c>
      <c r="CJ6" s="191" t="str">
        <f>IF(INDEX('Opinion Statement (Inst)'!$B:$B,CJ$1)="","",INDEX('Opinion Statement (Inst)'!$B:$B,CJ$1))</f>
        <v/>
      </c>
      <c r="CK6" s="191" t="str">
        <f>IF(INDEX('Opinion Statement (Inst)'!$B:$B,CK$1)="","",INDEX('Opinion Statement (Inst)'!$B:$B,CK$1))</f>
        <v/>
      </c>
      <c r="CL6" s="191" t="str">
        <f>IF(INDEX('Opinion Statement (Inst)'!$B:$B,CL$1)="","",INDEX('Opinion Statement (Inst)'!$B:$B,CL$1))</f>
        <v/>
      </c>
      <c r="CM6" s="191" t="str">
        <f>IF(INDEX('Opinion Statement (Inst)'!$B:$B,CM$1+1)="","",INDEX('Opinion Statement (Inst)'!$B:$B,CM$1+1))</f>
        <v/>
      </c>
      <c r="CN6" s="191" t="str">
        <f>IF(INDEX('Opinion Statement (Inst)'!$B:$B,CN$1)="","",INDEX('Opinion Statement (Inst)'!$B:$B,CN$1))</f>
        <v/>
      </c>
      <c r="CO6" s="191" t="str">
        <f>IF(INDEX('Opinion Statement (Inst)'!$B:$B,CO$1)="","",INDEX('Opinion Statement (Inst)'!$B:$B,CO$1))</f>
        <v/>
      </c>
      <c r="CP6" s="191" t="str">
        <f>IF(INDEX('Opinion Statement (Inst)'!$B:$B,CP$1+1)="","",INDEX('Opinion Statement (Inst)'!$B:$B,CP$1+1))</f>
        <v/>
      </c>
      <c r="CQ6" s="191" t="str">
        <f>IF(INDEX('Opinion Statement (Inst)'!$B:$B,CQ$1)="","",INDEX('Opinion Statement (Inst)'!$B:$B,CQ$1))</f>
        <v/>
      </c>
      <c r="CR6" s="191" t="str">
        <f>IF(INDEX('Opinion Statement (Inst)'!$B:$B,CR$1+1)="","",INDEX('Opinion Statement (Inst)'!$B:$B,CR$1+1))</f>
        <v/>
      </c>
      <c r="CS6" s="191" t="str">
        <f>IF(INDEX('Opinion Statement (Inst)'!$B:$B,CS$1)="","",INDEX('Opinion Statement (Inst)'!$B:$B,CS$1))</f>
        <v/>
      </c>
      <c r="CT6" s="191" t="str">
        <f>IF(INDEX('Opinion Statement (Inst)'!$B:$B,CT$1+1)="","",INDEX('Opinion Statement (Inst)'!$B:$B,CT$1+1))</f>
        <v/>
      </c>
      <c r="CU6" s="191" t="str">
        <f>IF(INDEX('Opinion Statement (Inst)'!$B:$B,CU$1)="","",INDEX('Opinion Statement (Inst)'!$B:$B,CU$1))</f>
        <v/>
      </c>
      <c r="CV6" s="191" t="str">
        <f>IF(INDEX('Opinion Statement (Inst)'!$B:$B,CV$1+1)="","",INDEX('Opinion Statement (Inst)'!$B:$B,CV$1+1))</f>
        <v/>
      </c>
      <c r="CW6" s="191" t="str">
        <f>IF(INDEX('Opinion Statement (Inst)'!$B:$B,CW$1)="","",INDEX('Opinion Statement (Inst)'!$B:$B,CW$1))</f>
        <v/>
      </c>
      <c r="CX6" s="191" t="str">
        <f>IF(INDEX('Opinion Statement (Inst)'!$B:$B,CX$1+1)="","",INDEX('Opinion Statement (Inst)'!$B:$B,CX$1+1))</f>
        <v/>
      </c>
      <c r="CY6" s="192">
        <f>COUNTA($F$27:$F$36)-COUNTIF($F$27:$F$36,"")</f>
        <v>0</v>
      </c>
      <c r="CZ6" s="193">
        <f>COUNTIF($G$27:$G$36,EUConstYes)</f>
        <v>0</v>
      </c>
      <c r="DA6" s="112">
        <f>COUNTA($I$27:$I$36)-COUNTIF($I$27:$I$36,"")</f>
        <v>0</v>
      </c>
      <c r="DB6" s="193">
        <f>COUNTIF($J$27:$J$36,EUConstYes)</f>
        <v>0</v>
      </c>
      <c r="DC6" s="112">
        <f>COUNTA($L$27:$L$36)-COUNTIF($L$27:$L$36,"")</f>
        <v>0</v>
      </c>
      <c r="DD6" s="193">
        <f>COUNTIF($M$27:$M$36,EUConstYes)</f>
        <v>0</v>
      </c>
      <c r="DE6" s="112">
        <f>COUNTA($O$27:$O$36)-COUNTIF($O$27:$O$36,"")</f>
        <v>0</v>
      </c>
      <c r="DF6" s="194">
        <f>COUNTA($Q$27:$Q$36)-COUNTIF($O$27:$O$36,"")</f>
        <v>0</v>
      </c>
      <c r="DG6" s="112">
        <f>COUNTA($T$27:$T$36)-COUNTIF($T$27:$T$36,"")</f>
        <v>0</v>
      </c>
      <c r="DH6" s="191" t="str">
        <f>IF(INDEX('Opinion Statement (Inst)'!$B:$B,DH$1)="","",INDEX('Opinion Statement (Inst)'!$B:$B,DH$1))</f>
        <v>No</v>
      </c>
      <c r="DI6" s="191" t="str">
        <f>IF(INDEX('Opinion Statement (Inst)'!$B:$B,DI$1)="","",INDEX('Opinion Statement (Inst)'!$B:$B,DI$1))</f>
        <v/>
      </c>
      <c r="DJ6" s="191" t="str">
        <f>IF(INDEX('Opinion Statement (Inst)'!$B:$B,DJ$1)="","",INDEX('Opinion Statement (Inst)'!$B:$B,DJ$1))</f>
        <v/>
      </c>
      <c r="DK6" s="191" t="str">
        <f>IF(INDEX('Opinion Statement (Inst)'!$B:$B,DK$1)="","",INDEX('Opinion Statement (Inst)'!$B:$B,DK$1))</f>
        <v/>
      </c>
      <c r="DL6" s="191" t="str">
        <f>IF(INDEX('Opinion Statement (Inst)'!$B:$B,DL$1)="","",INDEX('Opinion Statement (Inst)'!$B:$B,DL$1))</f>
        <v/>
      </c>
      <c r="DM6" s="191" t="str">
        <f>IF(INDEX('Opinion Statement (Inst)'!$B:$B,DM$1)="","",INDEX('Opinion Statement (Inst)'!$B:$B,DM$1))</f>
        <v/>
      </c>
      <c r="DN6" s="191" t="str">
        <f>IF(INDEX('Opinion Statement (Inst)'!$B:$B,DN$1)="","",INDEX('Opinion Statement (Inst)'!$B:$B,DN$1))</f>
        <v xml:space="preserve">Извършихме проверка на данните, използвани за доказване дали са постигнати ключовите етапи и целите, докладвани от горепосочения оператор в неговия доклад, както е посочено по-горе.  Въз основа на извършената работа по проверката (вж. приложение 2) тези данни са коректно посочени.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v>
      </c>
      <c r="DO6" s="191" t="str">
        <f>IF(INDEX('Opinion Statement (Inst)'!$B:$B,DO$1)="","",INDEX('Opinion Statement (Inst)'!$B:$B,DO$1))</f>
        <v xml:space="preserve">Извършихме проверка на данните, използвани за доказване дали са постигнати ключовите етапи и целите, докладвани от горепосочения оператор в неговия доклад, както е посочено по-горе. Въз основа на извършената работа по проверката (вж. приложение 2) тези данни са посочени точно, с изключение на точките, изброени по-долу.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v>
      </c>
      <c r="DP6" s="188" t="str">
        <f>IF(INDEX('Opinion Statement (Inst)'!$B:$B,DP$1)="","",INDEX('Opinion Statement (Inst)'!$B:$B,DP$1))</f>
        <v>1.</v>
      </c>
      <c r="DQ6" s="188">
        <f>IF(INDEX('Opinion Statement (Inst)'!$B:$B,DQ$1)="","",INDEX('Opinion Statement (Inst)'!$B:$B,DQ$1))</f>
        <v>2</v>
      </c>
      <c r="DR6" s="188" t="str">
        <f>IF(INDEX('Opinion Statement (Inst)'!$B:$B,DR$1)="","",INDEX('Opinion Statement (Inst)'!$B:$B,DR$1))</f>
        <v>3.</v>
      </c>
      <c r="DS6" s="188" t="str">
        <f>IF(INDEX('Opinion Statement (Inst)'!$B:$B,DS$1)="","",INDEX('Opinion Statement (Inst)'!$B:$B,DS$1))</f>
        <v/>
      </c>
      <c r="DT6" s="188" t="str">
        <f>IF(INDEX('Opinion Statement (Inst)'!$B:$B,DT$1)="","",INDEX('Opinion Statement (Inst)'!$B:$B,DT$1))</f>
        <v/>
      </c>
      <c r="DU6" s="188" t="str">
        <f>IF(INDEX('Opinion Statement (Inst)'!$B:$B,DU$1)="","",INDEX('Opinion Statement (Inst)'!$B:$B,DU$1))</f>
        <v/>
      </c>
      <c r="DV6" s="188" t="str">
        <f>IF(INDEX('Opinion Statement (Inst)'!$B:$B,DV$1)="","",INDEX('Opinion Statement (Inst)'!$B:$B,DV$1))</f>
        <v/>
      </c>
      <c r="DW6" s="188" t="str">
        <f>IF(INDEX('Opinion Statement (Inst)'!$B:$B,DW$1)="","",INDEX('Opinion Statement (Inst)'!$B:$B,DW$1))</f>
        <v/>
      </c>
      <c r="DX6" s="188" t="str">
        <f>IF(INDEX('Opinion Statement (Inst)'!$B:$B,DX$1)="","",INDEX('Opinion Statement (Inst)'!$B:$B,DX$1))</f>
        <v/>
      </c>
      <c r="DY6" s="188" t="str">
        <f>IF(INDEX('Opinion Statement (Inst)'!$B:$B,DY$1)="","",INDEX('Opinion Statement (Inst)'!$B:$B,DY$1))</f>
        <v/>
      </c>
      <c r="DZ6" s="188" t="str">
        <f>IF(INDEX('Opinion Statement (Inst)'!$B:$B,DZ$1)="","",INDEX('Opinion Statement (Inst)'!$B:$B,DZ$1))</f>
        <v xml:space="preserve">Извършихме проверка на данните, използвани за доказване дали са постигнати ключовите етапи и целите, докладвани от горепосочения оператор в неговия доклад, както е посочено по-горе.  Въз основа на извършената работа по проверката (вж. приложение 2) тези данни НЕ МОГАТ да бъдат проверени като несъдържащи съществени неточности поради изброените по-долу причини; и/или 
един или повече от ключовите етапи или целите, изброени в плана за неутралност по отношение на климата и доклада за неутралност по отношение на климата за отчетния период, НЕ са постигнати.
</v>
      </c>
      <c r="EA6" s="188" t="str">
        <f>IF(INDEX('Opinion Statement (Inst)'!$B:$B,EA$1)="","",INDEX('Opinion Statement (Inst)'!$B:$B,EA$1))</f>
        <v>• некоригирана съществена неточност (индивидуална или съвкупна).</v>
      </c>
      <c r="EB6" s="188" t="str">
        <f>IF(INDEX('Opinion Statement (Inst)'!$B:$B,EB$1)="","",INDEX('Opinion Statement (Inst)'!$B:$B,EB$1))</f>
        <v>• некоригирано съществено несъответствие (индивидуално или съвкупно), което означава, че няма достатъчно яснота, за да се стигне до заключение с разумна увереност.</v>
      </c>
      <c r="EC6" s="188" t="str">
        <f>IF(INDEX('Opinion Statement (Inst)'!$B:$B,EC$1)="","",INDEX('Opinion Statement (Inst)'!$B:$B,EC$1))</f>
        <v>• съществено несъответствие с ПБР, ALC или Регламент 2023/2441, което означава, че не е имало достатъчно яснота, за да се стигне до заключение с достатъчна увереност.</v>
      </c>
      <c r="ED6" s="188" t="str">
        <f>IF(INDEX('Opinion Statement (Inst)'!$B:$B,ED$1)="","",INDEX('Opinion Statement (Inst)'!$B:$B,ED$1))</f>
        <v>• обхватът на проверката е твърде ограничен поради:</v>
      </c>
      <c r="EE6" s="188" t="str">
        <f>IF(INDEX('Opinion Statement (Inst)'!$B:$B,EE$1)="","",INDEX('Opinion Statement (Inst)'!$B:$B,EE$1))</f>
        <v>пропуски или ограничения в данните или информацията, предоставени за проверка, така че да не могат да бъдат получени достатъчно доказателства за оценка на доклада с разумна степен на увереност или за извършване на проверката</v>
      </c>
      <c r="EF6" s="188" t="str">
        <f>IF(INDEX('Opinion Statement (Inst)'!$B:$B,EF$1)="","",INDEX('Opinion Statement (Inst)'!$B:$B,EF$1))</f>
        <v>- планът за неутралност по отношение на климата не предоставя достатъчен обхват или яснота, за да се стигне до заключение от проверката</v>
      </c>
      <c r="EG6" s="188" t="str">
        <f>IF(INDEX('Opinion Statement (Inst)'!$B:$B,EG$1)="","",INDEX('Opinion Statement (Inst)'!$B:$B,EG$1))</f>
        <v>- планът за неутралност по отношение на климата не е проверен или се счита за несъответстващ</v>
      </c>
      <c r="EH6" s="188" t="str">
        <f>IF(INDEX('Opinion Statement (Inst)'!$B:$B,EH$1)="","",INDEX('Opinion Statement (Inst)'!$B:$B,EH$1))</f>
        <v/>
      </c>
      <c r="EI6" s="188" t="str">
        <f>IF(INDEX('Opinion Statement (Inst)'!$B:$B,EI$1)="","",INDEX('Opinion Statement (Inst)'!$B:$B,EI$1))</f>
        <v/>
      </c>
      <c r="EJ6" s="188" t="str">
        <f>IF(INDEX('Opinion Statement (Inst)'!$B:$B,EJ$1)="","",INDEX('Opinion Statement (Inst)'!$B:$B,EJ$1))</f>
        <v/>
      </c>
      <c r="EK6" s="188" t="str">
        <f>IF(INDEX('Opinion Statement (Inst)'!$B:$B,EK$1)="","",INDEX('Opinion Statement (Inst)'!$B:$B,EK$1))</f>
        <v/>
      </c>
      <c r="EL6" s="188" t="str">
        <f>IF(INDEX('Opinion Statement (Inst)'!$B:$B,EL$1)="","",INDEX('Opinion Statement (Inst)'!$B:$B,EL$1))</f>
        <v/>
      </c>
      <c r="EM6" s="188" t="str">
        <f>IF(INDEX('Opinion Statement (Inst)'!$B:$B,EM$1)="","",INDEX('Opinion Statement (Inst)'!$B:$B,EM$1))</f>
        <v/>
      </c>
      <c r="EN6" s="188" t="str">
        <f>IF(INDEX('Opinion Statement (Inst)'!$B:$B,EN$1)="","",INDEX('Opinion Statement (Inst)'!$B:$B,EN$1))</f>
        <v/>
      </c>
      <c r="EO6" s="188" t="str">
        <f>IF(INDEX('Opinion Statement (Inst)'!$B:$B,EO$1)="","",INDEX('Opinion Statement (Inst)'!$B:$B,EO$1))</f>
        <v/>
      </c>
      <c r="EP6" s="188" t="str">
        <f>IF(INDEX('Opinion Statement (Inst)'!$B:$B,EP$1)="","",INDEX('Opinion Statement (Inst)'!$B:$B,EP$1))</f>
        <v/>
      </c>
      <c r="EQ6" s="188" t="str">
        <f>IF(INDEX('Opinion Statement (Inst)'!$B:$B,EQ$1)="","",INDEX('Opinion Statement (Inst)'!$B:$B,EQ$1))</f>
        <v/>
      </c>
      <c r="ER6" s="188" t="str">
        <f>IF(INDEX('Opinion Statement (Inst)'!$B:$B,ER$1)="","",INDEX('Opinion Statement (Inst)'!$B:$B,ER$1))</f>
        <v/>
      </c>
      <c r="ES6" s="188" t="str">
        <f>IF(INDEX('Opinion Statement (Inst)'!$B:$B,ES$1)="","",INDEX('Opinion Statement (Inst)'!$B:$B,ES$1))</f>
        <v/>
      </c>
      <c r="ET6" s="188" t="str">
        <f>IF(INDEX('Opinion Statement (Inst)'!$B:$B,ET$1)="","",INDEX('Opinion Statement (Inst)'!$B:$B,ET$1))</f>
        <v/>
      </c>
      <c r="EU6" s="188" t="str">
        <f>IF(INDEX('Opinion Statement (Inst)'!$B:$B,EU$1)="","",INDEX('Opinion Statement (Inst)'!$B:$B,EU$1))</f>
        <v/>
      </c>
      <c r="EW6" s="188" t="str">
        <f>IF(INDEX('Annex 1 - Findings'!$E:$E,EW$1)="","",INDEX('Annex 1 - Findings'!$E:$E,EW$1))</f>
        <v>-- Select --</v>
      </c>
      <c r="EX6" s="188" t="str">
        <f>IF(INDEX('Annex 1 - Findings'!$E:$E,EX$1)="","",INDEX('Annex 1 - Findings'!$E:$E,EX$1))</f>
        <v>-- Select --</v>
      </c>
      <c r="EY6" s="188" t="str">
        <f>IF(INDEX('Annex 1 - Findings'!$E:$E,EY$1)="","",INDEX('Annex 1 - Findings'!$E:$E,EY$1))</f>
        <v>-- Select --</v>
      </c>
      <c r="EZ6" s="188" t="str">
        <f>IF(INDEX('Annex 1 - Findings'!$E:$E,EZ$1)="","",INDEX('Annex 1 - Findings'!$E:$E,EZ$1))</f>
        <v/>
      </c>
    </row>
    <row r="7" spans="1:730" s="195" customFormat="1" x14ac:dyDescent="0.2">
      <c r="A7" s="187"/>
      <c r="F7" s="333"/>
      <c r="DL7" s="334"/>
      <c r="DM7" s="268"/>
      <c r="DN7" s="334"/>
      <c r="DO7" s="268"/>
      <c r="DP7" s="334"/>
      <c r="DQ7" s="268"/>
      <c r="DR7" s="334"/>
      <c r="DS7" s="334"/>
      <c r="DT7" s="334"/>
    </row>
    <row r="8" spans="1:730" s="357" customFormat="1" hidden="1" x14ac:dyDescent="0.2">
      <c r="A8" s="219" t="s">
        <v>360</v>
      </c>
      <c r="B8" s="220">
        <v>11</v>
      </c>
      <c r="C8" s="220">
        <f>B8+1</f>
        <v>12</v>
      </c>
      <c r="D8" s="220">
        <f>C8+1</f>
        <v>13</v>
      </c>
      <c r="E8" s="220">
        <f>D8+1</f>
        <v>14</v>
      </c>
      <c r="F8" s="220">
        <f>E8+1</f>
        <v>15</v>
      </c>
      <c r="G8" s="220">
        <f>F8+4</f>
        <v>19</v>
      </c>
      <c r="H8" s="220">
        <f t="shared" ref="H8" si="26">G8+1</f>
        <v>20</v>
      </c>
      <c r="I8" s="220">
        <v>25</v>
      </c>
      <c r="J8" s="220">
        <f>I8</f>
        <v>25</v>
      </c>
      <c r="K8" s="220">
        <f t="shared" ref="K8:R8" si="27">J8</f>
        <v>25</v>
      </c>
      <c r="L8" s="220">
        <f t="shared" si="27"/>
        <v>25</v>
      </c>
      <c r="M8" s="220">
        <f t="shared" si="27"/>
        <v>25</v>
      </c>
      <c r="N8" s="220">
        <f t="shared" si="27"/>
        <v>25</v>
      </c>
      <c r="O8" s="220">
        <f t="shared" si="27"/>
        <v>25</v>
      </c>
      <c r="P8" s="220">
        <f t="shared" si="27"/>
        <v>25</v>
      </c>
      <c r="Q8" s="220">
        <f t="shared" si="27"/>
        <v>25</v>
      </c>
      <c r="R8" s="220">
        <f t="shared" si="27"/>
        <v>25</v>
      </c>
      <c r="S8" s="220">
        <f t="shared" ref="S8:W8" si="28">R8</f>
        <v>25</v>
      </c>
      <c r="T8" s="220">
        <f t="shared" si="28"/>
        <v>25</v>
      </c>
      <c r="U8" s="220">
        <f t="shared" si="28"/>
        <v>25</v>
      </c>
      <c r="V8" s="220">
        <f t="shared" si="28"/>
        <v>25</v>
      </c>
      <c r="W8" s="220">
        <f t="shared" si="28"/>
        <v>25</v>
      </c>
      <c r="X8" s="220">
        <f t="shared" ref="X8:BF8" si="29">W8</f>
        <v>25</v>
      </c>
      <c r="Y8" s="220">
        <f t="shared" si="29"/>
        <v>25</v>
      </c>
      <c r="Z8" s="220">
        <f t="shared" si="29"/>
        <v>25</v>
      </c>
      <c r="AA8" s="220">
        <f t="shared" si="29"/>
        <v>25</v>
      </c>
      <c r="AB8" s="220">
        <f t="shared" si="29"/>
        <v>25</v>
      </c>
      <c r="AC8" s="220">
        <f t="shared" si="29"/>
        <v>25</v>
      </c>
      <c r="AD8" s="220">
        <f t="shared" si="29"/>
        <v>25</v>
      </c>
      <c r="AE8" s="220">
        <f t="shared" si="29"/>
        <v>25</v>
      </c>
      <c r="AF8" s="220">
        <f t="shared" si="29"/>
        <v>25</v>
      </c>
      <c r="AG8" s="220">
        <f t="shared" si="29"/>
        <v>25</v>
      </c>
      <c r="AH8" s="220">
        <f t="shared" si="29"/>
        <v>25</v>
      </c>
      <c r="AI8" s="220">
        <f t="shared" si="29"/>
        <v>25</v>
      </c>
      <c r="AJ8" s="220">
        <f t="shared" si="29"/>
        <v>25</v>
      </c>
      <c r="AK8" s="220">
        <f t="shared" si="29"/>
        <v>25</v>
      </c>
      <c r="AL8" s="220">
        <f t="shared" si="29"/>
        <v>25</v>
      </c>
      <c r="AM8" s="220">
        <f t="shared" si="29"/>
        <v>25</v>
      </c>
      <c r="AN8" s="220">
        <f t="shared" si="29"/>
        <v>25</v>
      </c>
      <c r="AO8" s="220">
        <f t="shared" si="29"/>
        <v>25</v>
      </c>
      <c r="AP8" s="220">
        <f t="shared" si="29"/>
        <v>25</v>
      </c>
      <c r="AQ8" s="220">
        <f t="shared" si="29"/>
        <v>25</v>
      </c>
      <c r="AR8" s="220">
        <f t="shared" si="29"/>
        <v>25</v>
      </c>
      <c r="AS8" s="220">
        <f t="shared" si="29"/>
        <v>25</v>
      </c>
      <c r="AT8" s="220">
        <f t="shared" si="29"/>
        <v>25</v>
      </c>
      <c r="AU8" s="220">
        <f t="shared" si="29"/>
        <v>25</v>
      </c>
      <c r="AV8" s="220">
        <f t="shared" si="29"/>
        <v>25</v>
      </c>
      <c r="AW8" s="220">
        <f t="shared" si="29"/>
        <v>25</v>
      </c>
      <c r="AX8" s="220">
        <f t="shared" si="29"/>
        <v>25</v>
      </c>
      <c r="AY8" s="220">
        <f t="shared" si="29"/>
        <v>25</v>
      </c>
      <c r="AZ8" s="220">
        <f t="shared" si="29"/>
        <v>25</v>
      </c>
      <c r="BA8" s="220">
        <f t="shared" si="29"/>
        <v>25</v>
      </c>
      <c r="BB8" s="220">
        <f t="shared" si="29"/>
        <v>25</v>
      </c>
      <c r="BC8" s="220">
        <f t="shared" si="29"/>
        <v>25</v>
      </c>
      <c r="BD8" s="220">
        <f t="shared" si="29"/>
        <v>25</v>
      </c>
      <c r="BE8" s="220">
        <f t="shared" si="29"/>
        <v>25</v>
      </c>
      <c r="BF8" s="220">
        <f t="shared" si="29"/>
        <v>25</v>
      </c>
      <c r="BG8" s="220">
        <f>BF8+14</f>
        <v>39</v>
      </c>
      <c r="BH8" s="220">
        <f>BG8+2</f>
        <v>41</v>
      </c>
      <c r="BI8" s="220">
        <f t="shared" ref="BI8:BI9" si="30">BH8</f>
        <v>41</v>
      </c>
      <c r="BJ8" s="220">
        <f>BI8</f>
        <v>41</v>
      </c>
      <c r="BK8" s="220">
        <f>BG8</f>
        <v>39</v>
      </c>
      <c r="BL8" s="220">
        <f>BK8+2</f>
        <v>41</v>
      </c>
      <c r="BM8" s="220">
        <f t="shared" ref="BM8" si="31">BL8</f>
        <v>41</v>
      </c>
      <c r="BN8" s="220">
        <f>BM8</f>
        <v>41</v>
      </c>
      <c r="BO8" s="220">
        <f>BK8</f>
        <v>39</v>
      </c>
      <c r="BP8" s="220">
        <f>BO8+2</f>
        <v>41</v>
      </c>
      <c r="BQ8" s="220">
        <f t="shared" ref="BQ8" si="32">BP8</f>
        <v>41</v>
      </c>
      <c r="BR8" s="220">
        <f>BQ8</f>
        <v>41</v>
      </c>
      <c r="BS8" s="220">
        <f>BO8</f>
        <v>39</v>
      </c>
      <c r="BT8" s="220">
        <f>BS8+2</f>
        <v>41</v>
      </c>
      <c r="BU8" s="220">
        <f t="shared" ref="BU8" si="33">BT8</f>
        <v>41</v>
      </c>
      <c r="BV8" s="220">
        <f>BU8</f>
        <v>41</v>
      </c>
      <c r="BW8" s="220">
        <f>BS8</f>
        <v>39</v>
      </c>
      <c r="BX8" s="220">
        <f>BW8+2</f>
        <v>41</v>
      </c>
      <c r="BY8" s="220">
        <f t="shared" ref="BY8" si="34">BX8</f>
        <v>41</v>
      </c>
      <c r="BZ8" s="220">
        <f>BY8</f>
        <v>41</v>
      </c>
      <c r="CA8" s="220">
        <f>BW8</f>
        <v>39</v>
      </c>
      <c r="CB8" s="220">
        <f>CA8+2</f>
        <v>41</v>
      </c>
      <c r="CC8" s="220">
        <f t="shared" ref="CC8" si="35">CB8</f>
        <v>41</v>
      </c>
      <c r="CD8" s="220">
        <f>CC8</f>
        <v>41</v>
      </c>
      <c r="CE8" s="220">
        <f>CA8</f>
        <v>39</v>
      </c>
      <c r="CF8" s="220">
        <f>CE8+2</f>
        <v>41</v>
      </c>
      <c r="CG8" s="220">
        <f t="shared" ref="CG8" si="36">CF8</f>
        <v>41</v>
      </c>
      <c r="CH8" s="220">
        <f>CG8</f>
        <v>41</v>
      </c>
      <c r="CI8" s="220">
        <f>CE8</f>
        <v>39</v>
      </c>
      <c r="CJ8" s="220">
        <f>CI8+2</f>
        <v>41</v>
      </c>
      <c r="CK8" s="220">
        <f t="shared" ref="CK8" si="37">CJ8</f>
        <v>41</v>
      </c>
      <c r="CL8" s="220">
        <f>CK8</f>
        <v>41</v>
      </c>
      <c r="CM8" s="220">
        <f>CI8</f>
        <v>39</v>
      </c>
      <c r="CN8" s="220">
        <f>CM8+2</f>
        <v>41</v>
      </c>
      <c r="CO8" s="220">
        <f t="shared" ref="CO8" si="38">CN8</f>
        <v>41</v>
      </c>
      <c r="CP8" s="220">
        <f>CO8</f>
        <v>41</v>
      </c>
      <c r="CQ8" s="220">
        <f>CM8</f>
        <v>39</v>
      </c>
      <c r="CR8" s="220">
        <f>CQ8+2</f>
        <v>41</v>
      </c>
      <c r="CS8" s="220">
        <f t="shared" ref="CS8" si="39">CR8</f>
        <v>41</v>
      </c>
      <c r="CT8" s="220">
        <f>CS8</f>
        <v>41</v>
      </c>
      <c r="CU8" s="220">
        <f>CQ8</f>
        <v>39</v>
      </c>
      <c r="CV8" s="220">
        <f>CU8</f>
        <v>39</v>
      </c>
      <c r="CW8" s="220">
        <f t="shared" ref="CW8:DD8" si="40">CV8</f>
        <v>39</v>
      </c>
      <c r="CX8" s="220">
        <f t="shared" si="40"/>
        <v>39</v>
      </c>
      <c r="CY8" s="220">
        <f t="shared" si="40"/>
        <v>39</v>
      </c>
      <c r="CZ8" s="220">
        <f t="shared" si="40"/>
        <v>39</v>
      </c>
      <c r="DA8" s="220">
        <f t="shared" si="40"/>
        <v>39</v>
      </c>
      <c r="DB8" s="220">
        <f t="shared" si="40"/>
        <v>39</v>
      </c>
      <c r="DC8" s="220">
        <f t="shared" si="40"/>
        <v>39</v>
      </c>
      <c r="DD8" s="220">
        <f t="shared" si="40"/>
        <v>39</v>
      </c>
      <c r="DE8" s="220">
        <f>CT8+19</f>
        <v>60</v>
      </c>
      <c r="DF8" s="220">
        <f>DE8+2</f>
        <v>62</v>
      </c>
      <c r="DG8" s="220">
        <f t="shared" ref="DG8:DG9" si="41">DF8</f>
        <v>62</v>
      </c>
      <c r="DH8" s="220">
        <f>DG8</f>
        <v>62</v>
      </c>
      <c r="DI8" s="220">
        <f>DE8</f>
        <v>60</v>
      </c>
      <c r="DJ8" s="220">
        <f>DI8+2</f>
        <v>62</v>
      </c>
      <c r="DK8" s="220">
        <f t="shared" ref="DK8" si="42">DJ8</f>
        <v>62</v>
      </c>
      <c r="DL8" s="220">
        <f>DK8</f>
        <v>62</v>
      </c>
      <c r="DM8" s="220">
        <f>DI8</f>
        <v>60</v>
      </c>
      <c r="DN8" s="220">
        <f>DM8+2</f>
        <v>62</v>
      </c>
      <c r="DO8" s="220">
        <f t="shared" ref="DO8" si="43">DN8</f>
        <v>62</v>
      </c>
      <c r="DP8" s="220">
        <f>DO8</f>
        <v>62</v>
      </c>
      <c r="DQ8" s="220">
        <f>DM8</f>
        <v>60</v>
      </c>
      <c r="DR8" s="220">
        <f>DQ8+2</f>
        <v>62</v>
      </c>
      <c r="DS8" s="220">
        <f t="shared" ref="DS8" si="44">DR8</f>
        <v>62</v>
      </c>
      <c r="DT8" s="220">
        <f>DS8</f>
        <v>62</v>
      </c>
      <c r="DU8" s="220">
        <f>DQ8</f>
        <v>60</v>
      </c>
      <c r="DV8" s="220">
        <f>DU8+2</f>
        <v>62</v>
      </c>
      <c r="DW8" s="220">
        <f t="shared" ref="DW8" si="45">DV8</f>
        <v>62</v>
      </c>
      <c r="DX8" s="220">
        <f>DW8</f>
        <v>62</v>
      </c>
      <c r="DY8" s="220">
        <f>DU8</f>
        <v>60</v>
      </c>
      <c r="DZ8" s="220">
        <f>DY8+2</f>
        <v>62</v>
      </c>
      <c r="EA8" s="220">
        <f t="shared" ref="EA8" si="46">DZ8</f>
        <v>62</v>
      </c>
      <c r="EB8" s="220">
        <f>EA8</f>
        <v>62</v>
      </c>
      <c r="EC8" s="220">
        <f>DY8</f>
        <v>60</v>
      </c>
      <c r="ED8" s="220">
        <f>EC8+2</f>
        <v>62</v>
      </c>
      <c r="EE8" s="220">
        <f t="shared" ref="EE8" si="47">ED8</f>
        <v>62</v>
      </c>
      <c r="EF8" s="220">
        <f>EE8</f>
        <v>62</v>
      </c>
      <c r="EG8" s="220">
        <f>EC8</f>
        <v>60</v>
      </c>
      <c r="EH8" s="220">
        <f>EG8+2</f>
        <v>62</v>
      </c>
      <c r="EI8" s="220">
        <f t="shared" ref="EI8" si="48">EH8</f>
        <v>62</v>
      </c>
      <c r="EJ8" s="220">
        <f>EI8</f>
        <v>62</v>
      </c>
      <c r="EK8" s="220">
        <f>EG8</f>
        <v>60</v>
      </c>
      <c r="EL8" s="220">
        <f>EK8+2</f>
        <v>62</v>
      </c>
      <c r="EM8" s="220">
        <f t="shared" ref="EM8" si="49">EL8</f>
        <v>62</v>
      </c>
      <c r="EN8" s="220">
        <f>EM8</f>
        <v>62</v>
      </c>
      <c r="EO8" s="220">
        <f>EK8</f>
        <v>60</v>
      </c>
      <c r="EP8" s="220">
        <f>EO8+2</f>
        <v>62</v>
      </c>
      <c r="EQ8" s="220">
        <f t="shared" ref="EQ8" si="50">EP8</f>
        <v>62</v>
      </c>
      <c r="ER8" s="220">
        <f>EQ8</f>
        <v>62</v>
      </c>
      <c r="ES8" s="220">
        <f>EO8</f>
        <v>60</v>
      </c>
      <c r="ET8" s="220">
        <f>ES8</f>
        <v>60</v>
      </c>
      <c r="EU8" s="220">
        <f t="shared" ref="EU8:FB8" si="51">ET8</f>
        <v>60</v>
      </c>
      <c r="EV8" s="220">
        <f t="shared" si="51"/>
        <v>60</v>
      </c>
      <c r="EW8" s="220">
        <f t="shared" si="51"/>
        <v>60</v>
      </c>
      <c r="EX8" s="220">
        <f t="shared" si="51"/>
        <v>60</v>
      </c>
      <c r="EY8" s="220">
        <f t="shared" si="51"/>
        <v>60</v>
      </c>
      <c r="EZ8" s="220">
        <f t="shared" si="51"/>
        <v>60</v>
      </c>
      <c r="FA8" s="220">
        <f t="shared" si="51"/>
        <v>60</v>
      </c>
      <c r="FB8" s="220">
        <f t="shared" si="51"/>
        <v>60</v>
      </c>
      <c r="FC8" s="220">
        <f>ER8+19</f>
        <v>81</v>
      </c>
      <c r="FD8" s="220">
        <f>FC8+2</f>
        <v>83</v>
      </c>
      <c r="FE8" s="220">
        <f t="shared" ref="FE8:FE9" si="52">FD8</f>
        <v>83</v>
      </c>
      <c r="FF8" s="220">
        <f>FE8</f>
        <v>83</v>
      </c>
      <c r="FG8" s="220">
        <f>FC8</f>
        <v>81</v>
      </c>
      <c r="FH8" s="220">
        <f>FG8+2</f>
        <v>83</v>
      </c>
      <c r="FI8" s="220">
        <f t="shared" ref="FI8" si="53">FH8</f>
        <v>83</v>
      </c>
      <c r="FJ8" s="220">
        <f>FI8</f>
        <v>83</v>
      </c>
      <c r="FK8" s="220">
        <f>FG8</f>
        <v>81</v>
      </c>
      <c r="FL8" s="220">
        <f>FK8+2</f>
        <v>83</v>
      </c>
      <c r="FM8" s="220">
        <f t="shared" ref="FM8" si="54">FL8</f>
        <v>83</v>
      </c>
      <c r="FN8" s="220">
        <f>FM8</f>
        <v>83</v>
      </c>
      <c r="FO8" s="220">
        <f>FK8</f>
        <v>81</v>
      </c>
      <c r="FP8" s="220">
        <f>FO8+2</f>
        <v>83</v>
      </c>
      <c r="FQ8" s="220">
        <f t="shared" ref="FQ8" si="55">FP8</f>
        <v>83</v>
      </c>
      <c r="FR8" s="220">
        <f>FQ8</f>
        <v>83</v>
      </c>
      <c r="FS8" s="220">
        <f>FO8</f>
        <v>81</v>
      </c>
      <c r="FT8" s="220">
        <f>FS8+2</f>
        <v>83</v>
      </c>
      <c r="FU8" s="220">
        <f t="shared" ref="FU8" si="56">FT8</f>
        <v>83</v>
      </c>
      <c r="FV8" s="220">
        <f>FU8</f>
        <v>83</v>
      </c>
      <c r="FW8" s="220">
        <f>FS8</f>
        <v>81</v>
      </c>
      <c r="FX8" s="220">
        <f>FW8+2</f>
        <v>83</v>
      </c>
      <c r="FY8" s="220">
        <f t="shared" ref="FY8" si="57">FX8</f>
        <v>83</v>
      </c>
      <c r="FZ8" s="220">
        <f>FY8</f>
        <v>83</v>
      </c>
      <c r="GA8" s="220">
        <f>FW8</f>
        <v>81</v>
      </c>
      <c r="GB8" s="220">
        <f>GA8+2</f>
        <v>83</v>
      </c>
      <c r="GC8" s="220">
        <f t="shared" ref="GC8" si="58">GB8</f>
        <v>83</v>
      </c>
      <c r="GD8" s="220">
        <f>GC8</f>
        <v>83</v>
      </c>
      <c r="GE8" s="220">
        <f>GA8</f>
        <v>81</v>
      </c>
      <c r="GF8" s="220">
        <f>GE8+2</f>
        <v>83</v>
      </c>
      <c r="GG8" s="220">
        <f t="shared" ref="GG8" si="59">GF8</f>
        <v>83</v>
      </c>
      <c r="GH8" s="220">
        <f>GG8</f>
        <v>83</v>
      </c>
      <c r="GI8" s="220">
        <f>GE8</f>
        <v>81</v>
      </c>
      <c r="GJ8" s="220">
        <f>GI8+2</f>
        <v>83</v>
      </c>
      <c r="GK8" s="220">
        <f t="shared" ref="GK8" si="60">GJ8</f>
        <v>83</v>
      </c>
      <c r="GL8" s="220">
        <f>GK8</f>
        <v>83</v>
      </c>
      <c r="GM8" s="220">
        <f>GI8</f>
        <v>81</v>
      </c>
      <c r="GN8" s="220">
        <f>GM8+2</f>
        <v>83</v>
      </c>
      <c r="GO8" s="220">
        <f t="shared" ref="GO8" si="61">GN8</f>
        <v>83</v>
      </c>
      <c r="GP8" s="220">
        <f>GO8</f>
        <v>83</v>
      </c>
      <c r="GQ8" s="220">
        <f>GM8</f>
        <v>81</v>
      </c>
      <c r="GR8" s="220">
        <f>GQ8</f>
        <v>81</v>
      </c>
      <c r="GS8" s="220">
        <f t="shared" ref="GS8:GZ8" si="62">GR8</f>
        <v>81</v>
      </c>
      <c r="GT8" s="220">
        <f t="shared" si="62"/>
        <v>81</v>
      </c>
      <c r="GU8" s="220">
        <f t="shared" si="62"/>
        <v>81</v>
      </c>
      <c r="GV8" s="220">
        <f t="shared" si="62"/>
        <v>81</v>
      </c>
      <c r="GW8" s="220">
        <f t="shared" si="62"/>
        <v>81</v>
      </c>
      <c r="GX8" s="220">
        <f t="shared" si="62"/>
        <v>81</v>
      </c>
      <c r="GY8" s="220">
        <f t="shared" si="62"/>
        <v>81</v>
      </c>
      <c r="GZ8" s="220">
        <f t="shared" si="62"/>
        <v>81</v>
      </c>
      <c r="HA8" s="220">
        <f>GP8+19</f>
        <v>102</v>
      </c>
      <c r="HB8" s="220">
        <f>HA8+2</f>
        <v>104</v>
      </c>
      <c r="HC8" s="220">
        <f t="shared" ref="HC8:HC9" si="63">HB8</f>
        <v>104</v>
      </c>
      <c r="HD8" s="220">
        <f>HC8</f>
        <v>104</v>
      </c>
      <c r="HE8" s="220">
        <f>HA8</f>
        <v>102</v>
      </c>
      <c r="HF8" s="220">
        <f>HE8+2</f>
        <v>104</v>
      </c>
      <c r="HG8" s="220">
        <f t="shared" ref="HG8" si="64">HF8</f>
        <v>104</v>
      </c>
      <c r="HH8" s="220">
        <f>HG8</f>
        <v>104</v>
      </c>
      <c r="HI8" s="220">
        <f>HE8</f>
        <v>102</v>
      </c>
      <c r="HJ8" s="220">
        <f>HI8+2</f>
        <v>104</v>
      </c>
      <c r="HK8" s="220">
        <f t="shared" ref="HK8" si="65">HJ8</f>
        <v>104</v>
      </c>
      <c r="HL8" s="220">
        <f>HK8</f>
        <v>104</v>
      </c>
      <c r="HM8" s="220">
        <f>HI8</f>
        <v>102</v>
      </c>
      <c r="HN8" s="220">
        <f>HM8+2</f>
        <v>104</v>
      </c>
      <c r="HO8" s="220">
        <f t="shared" ref="HO8" si="66">HN8</f>
        <v>104</v>
      </c>
      <c r="HP8" s="220">
        <f>HO8</f>
        <v>104</v>
      </c>
      <c r="HQ8" s="220">
        <f>HM8</f>
        <v>102</v>
      </c>
      <c r="HR8" s="220">
        <f>HQ8+2</f>
        <v>104</v>
      </c>
      <c r="HS8" s="220">
        <f t="shared" ref="HS8" si="67">HR8</f>
        <v>104</v>
      </c>
      <c r="HT8" s="220">
        <f>HS8</f>
        <v>104</v>
      </c>
      <c r="HU8" s="220">
        <f>HQ8</f>
        <v>102</v>
      </c>
      <c r="HV8" s="220">
        <f>HU8+2</f>
        <v>104</v>
      </c>
      <c r="HW8" s="220">
        <f t="shared" ref="HW8" si="68">HV8</f>
        <v>104</v>
      </c>
      <c r="HX8" s="220">
        <f>HW8</f>
        <v>104</v>
      </c>
      <c r="HY8" s="220">
        <f>HU8</f>
        <v>102</v>
      </c>
      <c r="HZ8" s="220">
        <f>HY8+2</f>
        <v>104</v>
      </c>
      <c r="IA8" s="220">
        <f t="shared" ref="IA8" si="69">HZ8</f>
        <v>104</v>
      </c>
      <c r="IB8" s="220">
        <f>IA8</f>
        <v>104</v>
      </c>
      <c r="IC8" s="220">
        <f>HY8</f>
        <v>102</v>
      </c>
      <c r="ID8" s="220">
        <f>IC8+2</f>
        <v>104</v>
      </c>
      <c r="IE8" s="220">
        <f t="shared" ref="IE8" si="70">ID8</f>
        <v>104</v>
      </c>
      <c r="IF8" s="220">
        <f>IE8</f>
        <v>104</v>
      </c>
      <c r="IG8" s="220">
        <f>IC8</f>
        <v>102</v>
      </c>
      <c r="IH8" s="220">
        <f>IG8+2</f>
        <v>104</v>
      </c>
      <c r="II8" s="220">
        <f t="shared" ref="II8" si="71">IH8</f>
        <v>104</v>
      </c>
      <c r="IJ8" s="220">
        <f>II8</f>
        <v>104</v>
      </c>
      <c r="IK8" s="220">
        <f>IG8</f>
        <v>102</v>
      </c>
      <c r="IL8" s="220">
        <f>IK8+2</f>
        <v>104</v>
      </c>
      <c r="IM8" s="220">
        <f t="shared" ref="IM8" si="72">IL8</f>
        <v>104</v>
      </c>
      <c r="IN8" s="220">
        <f>IM8</f>
        <v>104</v>
      </c>
      <c r="IO8" s="220">
        <f>IK8</f>
        <v>102</v>
      </c>
      <c r="IP8" s="220">
        <f>IO8</f>
        <v>102</v>
      </c>
      <c r="IQ8" s="220">
        <f t="shared" ref="IQ8:IX8" si="73">IP8</f>
        <v>102</v>
      </c>
      <c r="IR8" s="220">
        <f t="shared" si="73"/>
        <v>102</v>
      </c>
      <c r="IS8" s="220">
        <f t="shared" si="73"/>
        <v>102</v>
      </c>
      <c r="IT8" s="220">
        <f t="shared" si="73"/>
        <v>102</v>
      </c>
      <c r="IU8" s="220">
        <f t="shared" si="73"/>
        <v>102</v>
      </c>
      <c r="IV8" s="220">
        <f t="shared" si="73"/>
        <v>102</v>
      </c>
      <c r="IW8" s="220">
        <f t="shared" si="73"/>
        <v>102</v>
      </c>
      <c r="IX8" s="220">
        <f t="shared" si="73"/>
        <v>102</v>
      </c>
      <c r="IY8" s="220">
        <f>IN8+19</f>
        <v>123</v>
      </c>
      <c r="IZ8" s="220">
        <f>IY8+2</f>
        <v>125</v>
      </c>
      <c r="JA8" s="220">
        <f t="shared" ref="JA8:JA9" si="74">IZ8</f>
        <v>125</v>
      </c>
      <c r="JB8" s="220">
        <f>JA8</f>
        <v>125</v>
      </c>
      <c r="JC8" s="220">
        <f>IY8</f>
        <v>123</v>
      </c>
      <c r="JD8" s="220">
        <f>JC8+2</f>
        <v>125</v>
      </c>
      <c r="JE8" s="220">
        <f t="shared" ref="JE8" si="75">JD8</f>
        <v>125</v>
      </c>
      <c r="JF8" s="220">
        <f>JE8</f>
        <v>125</v>
      </c>
      <c r="JG8" s="220">
        <f>JC8</f>
        <v>123</v>
      </c>
      <c r="JH8" s="220">
        <f>JG8+2</f>
        <v>125</v>
      </c>
      <c r="JI8" s="220">
        <f t="shared" ref="JI8" si="76">JH8</f>
        <v>125</v>
      </c>
      <c r="JJ8" s="220">
        <f>JI8</f>
        <v>125</v>
      </c>
      <c r="JK8" s="220">
        <f>JG8</f>
        <v>123</v>
      </c>
      <c r="JL8" s="220">
        <f>JK8+2</f>
        <v>125</v>
      </c>
      <c r="JM8" s="220">
        <f t="shared" ref="JM8" si="77">JL8</f>
        <v>125</v>
      </c>
      <c r="JN8" s="220">
        <f>JM8</f>
        <v>125</v>
      </c>
      <c r="JO8" s="220">
        <f>JK8</f>
        <v>123</v>
      </c>
      <c r="JP8" s="220">
        <f>JO8+2</f>
        <v>125</v>
      </c>
      <c r="JQ8" s="220">
        <f t="shared" ref="JQ8" si="78">JP8</f>
        <v>125</v>
      </c>
      <c r="JR8" s="220">
        <f>JQ8</f>
        <v>125</v>
      </c>
      <c r="JS8" s="220">
        <f>JO8</f>
        <v>123</v>
      </c>
      <c r="JT8" s="220">
        <f>JS8+2</f>
        <v>125</v>
      </c>
      <c r="JU8" s="220">
        <f t="shared" ref="JU8" si="79">JT8</f>
        <v>125</v>
      </c>
      <c r="JV8" s="220">
        <f>JU8</f>
        <v>125</v>
      </c>
      <c r="JW8" s="220">
        <f>JS8</f>
        <v>123</v>
      </c>
      <c r="JX8" s="220">
        <f>JW8+2</f>
        <v>125</v>
      </c>
      <c r="JY8" s="220">
        <f t="shared" ref="JY8" si="80">JX8</f>
        <v>125</v>
      </c>
      <c r="JZ8" s="220">
        <f>JY8</f>
        <v>125</v>
      </c>
      <c r="KA8" s="220">
        <f>JW8</f>
        <v>123</v>
      </c>
      <c r="KB8" s="220">
        <f>KA8+2</f>
        <v>125</v>
      </c>
      <c r="KC8" s="220">
        <f t="shared" ref="KC8" si="81">KB8</f>
        <v>125</v>
      </c>
      <c r="KD8" s="220">
        <f>KC8</f>
        <v>125</v>
      </c>
      <c r="KE8" s="220">
        <f>KA8</f>
        <v>123</v>
      </c>
      <c r="KF8" s="220">
        <f>KE8+2</f>
        <v>125</v>
      </c>
      <c r="KG8" s="220">
        <f t="shared" ref="KG8" si="82">KF8</f>
        <v>125</v>
      </c>
      <c r="KH8" s="220">
        <f>KG8</f>
        <v>125</v>
      </c>
      <c r="KI8" s="220">
        <f>KE8</f>
        <v>123</v>
      </c>
      <c r="KJ8" s="220">
        <f>KI8+2</f>
        <v>125</v>
      </c>
      <c r="KK8" s="220">
        <f t="shared" ref="KK8" si="83">KJ8</f>
        <v>125</v>
      </c>
      <c r="KL8" s="220">
        <f>KK8</f>
        <v>125</v>
      </c>
      <c r="KM8" s="220">
        <f>KI8</f>
        <v>123</v>
      </c>
      <c r="KN8" s="220">
        <f>KM8</f>
        <v>123</v>
      </c>
      <c r="KO8" s="220">
        <f t="shared" ref="KO8:KV8" si="84">KN8</f>
        <v>123</v>
      </c>
      <c r="KP8" s="220">
        <f t="shared" si="84"/>
        <v>123</v>
      </c>
      <c r="KQ8" s="220">
        <f t="shared" si="84"/>
        <v>123</v>
      </c>
      <c r="KR8" s="220">
        <f t="shared" si="84"/>
        <v>123</v>
      </c>
      <c r="KS8" s="220">
        <f t="shared" si="84"/>
        <v>123</v>
      </c>
      <c r="KT8" s="220">
        <f t="shared" si="84"/>
        <v>123</v>
      </c>
      <c r="KU8" s="220">
        <f t="shared" si="84"/>
        <v>123</v>
      </c>
      <c r="KV8" s="220">
        <f t="shared" si="84"/>
        <v>123</v>
      </c>
      <c r="KW8" s="220">
        <f>KL8+19</f>
        <v>144</v>
      </c>
      <c r="KX8" s="220">
        <f>KW8+2</f>
        <v>146</v>
      </c>
      <c r="KY8" s="220">
        <f t="shared" ref="KY8:KY9" si="85">KX8</f>
        <v>146</v>
      </c>
      <c r="KZ8" s="220">
        <f>KY8</f>
        <v>146</v>
      </c>
      <c r="LA8" s="220">
        <f>KW8</f>
        <v>144</v>
      </c>
      <c r="LB8" s="220">
        <f>LA8+2</f>
        <v>146</v>
      </c>
      <c r="LC8" s="220">
        <f t="shared" ref="LC8" si="86">LB8</f>
        <v>146</v>
      </c>
      <c r="LD8" s="220">
        <f>LC8</f>
        <v>146</v>
      </c>
      <c r="LE8" s="220">
        <f>LA8</f>
        <v>144</v>
      </c>
      <c r="LF8" s="220">
        <f>LE8+2</f>
        <v>146</v>
      </c>
      <c r="LG8" s="220">
        <f t="shared" ref="LG8" si="87">LF8</f>
        <v>146</v>
      </c>
      <c r="LH8" s="220">
        <f>LG8</f>
        <v>146</v>
      </c>
      <c r="LI8" s="220">
        <f>LE8</f>
        <v>144</v>
      </c>
      <c r="LJ8" s="220">
        <f>LI8+2</f>
        <v>146</v>
      </c>
      <c r="LK8" s="220">
        <f t="shared" ref="LK8" si="88">LJ8</f>
        <v>146</v>
      </c>
      <c r="LL8" s="220">
        <f>LK8</f>
        <v>146</v>
      </c>
      <c r="LM8" s="220">
        <f>LI8</f>
        <v>144</v>
      </c>
      <c r="LN8" s="220">
        <f>LM8+2</f>
        <v>146</v>
      </c>
      <c r="LO8" s="220">
        <f t="shared" ref="LO8" si="89">LN8</f>
        <v>146</v>
      </c>
      <c r="LP8" s="220">
        <f>LO8</f>
        <v>146</v>
      </c>
      <c r="LQ8" s="220">
        <f>LM8</f>
        <v>144</v>
      </c>
      <c r="LR8" s="220">
        <f>LQ8+2</f>
        <v>146</v>
      </c>
      <c r="LS8" s="220">
        <f t="shared" ref="LS8" si="90">LR8</f>
        <v>146</v>
      </c>
      <c r="LT8" s="220">
        <f>LS8</f>
        <v>146</v>
      </c>
      <c r="LU8" s="220">
        <f>LQ8</f>
        <v>144</v>
      </c>
      <c r="LV8" s="220">
        <f>LU8+2</f>
        <v>146</v>
      </c>
      <c r="LW8" s="220">
        <f t="shared" ref="LW8" si="91">LV8</f>
        <v>146</v>
      </c>
      <c r="LX8" s="220">
        <f>LW8</f>
        <v>146</v>
      </c>
      <c r="LY8" s="220">
        <f>LU8</f>
        <v>144</v>
      </c>
      <c r="LZ8" s="220">
        <f>LY8+2</f>
        <v>146</v>
      </c>
      <c r="MA8" s="220">
        <f t="shared" ref="MA8" si="92">LZ8</f>
        <v>146</v>
      </c>
      <c r="MB8" s="220">
        <f>MA8</f>
        <v>146</v>
      </c>
      <c r="MC8" s="220">
        <f>LY8</f>
        <v>144</v>
      </c>
      <c r="MD8" s="220">
        <f>MC8+2</f>
        <v>146</v>
      </c>
      <c r="ME8" s="220">
        <f t="shared" ref="ME8" si="93">MD8</f>
        <v>146</v>
      </c>
      <c r="MF8" s="220">
        <f>ME8</f>
        <v>146</v>
      </c>
      <c r="MG8" s="220">
        <f>MC8</f>
        <v>144</v>
      </c>
      <c r="MH8" s="220">
        <f>MG8+2</f>
        <v>146</v>
      </c>
      <c r="MI8" s="220">
        <f t="shared" ref="MI8" si="94">MH8</f>
        <v>146</v>
      </c>
      <c r="MJ8" s="220">
        <f>MI8</f>
        <v>146</v>
      </c>
      <c r="MK8" s="220">
        <f>MG8</f>
        <v>144</v>
      </c>
      <c r="ML8" s="220">
        <f>MK8</f>
        <v>144</v>
      </c>
      <c r="MM8" s="220">
        <f t="shared" ref="MM8:MT8" si="95">ML8</f>
        <v>144</v>
      </c>
      <c r="MN8" s="220">
        <f t="shared" si="95"/>
        <v>144</v>
      </c>
      <c r="MO8" s="220">
        <f t="shared" si="95"/>
        <v>144</v>
      </c>
      <c r="MP8" s="220">
        <f t="shared" si="95"/>
        <v>144</v>
      </c>
      <c r="MQ8" s="220">
        <f t="shared" si="95"/>
        <v>144</v>
      </c>
      <c r="MR8" s="220">
        <f t="shared" si="95"/>
        <v>144</v>
      </c>
      <c r="MS8" s="220">
        <f t="shared" si="95"/>
        <v>144</v>
      </c>
      <c r="MT8" s="220">
        <f t="shared" si="95"/>
        <v>144</v>
      </c>
      <c r="MU8" s="220">
        <f>MJ8+19</f>
        <v>165</v>
      </c>
      <c r="MV8" s="220">
        <f>MU8+2</f>
        <v>167</v>
      </c>
      <c r="MW8" s="220">
        <f t="shared" ref="MW8:MW9" si="96">MV8</f>
        <v>167</v>
      </c>
      <c r="MX8" s="220">
        <f>MW8</f>
        <v>167</v>
      </c>
      <c r="MY8" s="220">
        <f>MU8</f>
        <v>165</v>
      </c>
      <c r="MZ8" s="220">
        <f>MY8+2</f>
        <v>167</v>
      </c>
      <c r="NA8" s="220">
        <f t="shared" ref="NA8" si="97">MZ8</f>
        <v>167</v>
      </c>
      <c r="NB8" s="220">
        <f>NA8</f>
        <v>167</v>
      </c>
      <c r="NC8" s="220">
        <f>MY8</f>
        <v>165</v>
      </c>
      <c r="ND8" s="220">
        <f>NC8+2</f>
        <v>167</v>
      </c>
      <c r="NE8" s="220">
        <f t="shared" ref="NE8" si="98">ND8</f>
        <v>167</v>
      </c>
      <c r="NF8" s="220">
        <f>NE8</f>
        <v>167</v>
      </c>
      <c r="NG8" s="220">
        <f>NC8</f>
        <v>165</v>
      </c>
      <c r="NH8" s="220">
        <f>NG8+2</f>
        <v>167</v>
      </c>
      <c r="NI8" s="220">
        <f t="shared" ref="NI8" si="99">NH8</f>
        <v>167</v>
      </c>
      <c r="NJ8" s="220">
        <f>NI8</f>
        <v>167</v>
      </c>
      <c r="NK8" s="220">
        <f>NG8</f>
        <v>165</v>
      </c>
      <c r="NL8" s="220">
        <f>NK8+2</f>
        <v>167</v>
      </c>
      <c r="NM8" s="220">
        <f t="shared" ref="NM8" si="100">NL8</f>
        <v>167</v>
      </c>
      <c r="NN8" s="220">
        <f>NM8</f>
        <v>167</v>
      </c>
      <c r="NO8" s="220">
        <f>NK8</f>
        <v>165</v>
      </c>
      <c r="NP8" s="220">
        <f>NO8+2</f>
        <v>167</v>
      </c>
      <c r="NQ8" s="220">
        <f t="shared" ref="NQ8" si="101">NP8</f>
        <v>167</v>
      </c>
      <c r="NR8" s="220">
        <f>NQ8</f>
        <v>167</v>
      </c>
      <c r="NS8" s="220">
        <f>NO8</f>
        <v>165</v>
      </c>
      <c r="NT8" s="220">
        <f>NS8+2</f>
        <v>167</v>
      </c>
      <c r="NU8" s="220">
        <f t="shared" ref="NU8" si="102">NT8</f>
        <v>167</v>
      </c>
      <c r="NV8" s="220">
        <f>NU8</f>
        <v>167</v>
      </c>
      <c r="NW8" s="220">
        <f>NS8</f>
        <v>165</v>
      </c>
      <c r="NX8" s="220">
        <f>NW8+2</f>
        <v>167</v>
      </c>
      <c r="NY8" s="220">
        <f t="shared" ref="NY8" si="103">NX8</f>
        <v>167</v>
      </c>
      <c r="NZ8" s="220">
        <f>NY8</f>
        <v>167</v>
      </c>
      <c r="OA8" s="220">
        <f>NW8</f>
        <v>165</v>
      </c>
      <c r="OB8" s="220">
        <f>OA8+2</f>
        <v>167</v>
      </c>
      <c r="OC8" s="220">
        <f t="shared" ref="OC8" si="104">OB8</f>
        <v>167</v>
      </c>
      <c r="OD8" s="220">
        <f>OC8</f>
        <v>167</v>
      </c>
      <c r="OE8" s="220">
        <f>OA8</f>
        <v>165</v>
      </c>
      <c r="OF8" s="220">
        <f>OE8+2</f>
        <v>167</v>
      </c>
      <c r="OG8" s="220">
        <f t="shared" ref="OG8" si="105">OF8</f>
        <v>167</v>
      </c>
      <c r="OH8" s="220">
        <f>OG8</f>
        <v>167</v>
      </c>
      <c r="OI8" s="220">
        <f>OE8</f>
        <v>165</v>
      </c>
      <c r="OJ8" s="220">
        <f>OI8</f>
        <v>165</v>
      </c>
      <c r="OK8" s="220">
        <f t="shared" ref="OK8:OR8" si="106">OJ8</f>
        <v>165</v>
      </c>
      <c r="OL8" s="220">
        <f t="shared" si="106"/>
        <v>165</v>
      </c>
      <c r="OM8" s="220">
        <f t="shared" si="106"/>
        <v>165</v>
      </c>
      <c r="ON8" s="220">
        <f t="shared" si="106"/>
        <v>165</v>
      </c>
      <c r="OO8" s="220">
        <f t="shared" si="106"/>
        <v>165</v>
      </c>
      <c r="OP8" s="220">
        <f t="shared" si="106"/>
        <v>165</v>
      </c>
      <c r="OQ8" s="220">
        <f t="shared" si="106"/>
        <v>165</v>
      </c>
      <c r="OR8" s="220">
        <f t="shared" si="106"/>
        <v>165</v>
      </c>
      <c r="OS8" s="220">
        <f>OH8+19</f>
        <v>186</v>
      </c>
      <c r="OT8" s="220">
        <f>OS8+2</f>
        <v>188</v>
      </c>
      <c r="OU8" s="220">
        <f t="shared" ref="OU8:OU9" si="107">OT8</f>
        <v>188</v>
      </c>
      <c r="OV8" s="220">
        <f>OU8</f>
        <v>188</v>
      </c>
      <c r="OW8" s="220">
        <f>OS8</f>
        <v>186</v>
      </c>
      <c r="OX8" s="220">
        <f>OW8+2</f>
        <v>188</v>
      </c>
      <c r="OY8" s="220">
        <f t="shared" ref="OY8" si="108">OX8</f>
        <v>188</v>
      </c>
      <c r="OZ8" s="220">
        <f>OY8</f>
        <v>188</v>
      </c>
      <c r="PA8" s="220">
        <f>OW8</f>
        <v>186</v>
      </c>
      <c r="PB8" s="220">
        <f>PA8+2</f>
        <v>188</v>
      </c>
      <c r="PC8" s="220">
        <f t="shared" ref="PC8" si="109">PB8</f>
        <v>188</v>
      </c>
      <c r="PD8" s="220">
        <f>PC8</f>
        <v>188</v>
      </c>
      <c r="PE8" s="220">
        <f>PA8</f>
        <v>186</v>
      </c>
      <c r="PF8" s="220">
        <f>PE8+2</f>
        <v>188</v>
      </c>
      <c r="PG8" s="220">
        <f t="shared" ref="PG8" si="110">PF8</f>
        <v>188</v>
      </c>
      <c r="PH8" s="220">
        <f>PG8</f>
        <v>188</v>
      </c>
      <c r="PI8" s="220">
        <f>PE8</f>
        <v>186</v>
      </c>
      <c r="PJ8" s="220">
        <f>PI8+2</f>
        <v>188</v>
      </c>
      <c r="PK8" s="220">
        <f t="shared" ref="PK8" si="111">PJ8</f>
        <v>188</v>
      </c>
      <c r="PL8" s="220">
        <f>PK8</f>
        <v>188</v>
      </c>
      <c r="PM8" s="220">
        <f>PI8</f>
        <v>186</v>
      </c>
      <c r="PN8" s="220">
        <f>PM8+2</f>
        <v>188</v>
      </c>
      <c r="PO8" s="220">
        <f t="shared" ref="PO8" si="112">PN8</f>
        <v>188</v>
      </c>
      <c r="PP8" s="220">
        <f>PO8</f>
        <v>188</v>
      </c>
      <c r="PQ8" s="220">
        <f>PM8</f>
        <v>186</v>
      </c>
      <c r="PR8" s="220">
        <f>PQ8+2</f>
        <v>188</v>
      </c>
      <c r="PS8" s="220">
        <f t="shared" ref="PS8" si="113">PR8</f>
        <v>188</v>
      </c>
      <c r="PT8" s="220">
        <f>PS8</f>
        <v>188</v>
      </c>
      <c r="PU8" s="220">
        <f>PQ8</f>
        <v>186</v>
      </c>
      <c r="PV8" s="220">
        <f>PU8+2</f>
        <v>188</v>
      </c>
      <c r="PW8" s="220">
        <f t="shared" ref="PW8" si="114">PV8</f>
        <v>188</v>
      </c>
      <c r="PX8" s="220">
        <f>PW8</f>
        <v>188</v>
      </c>
      <c r="PY8" s="220">
        <f>PU8</f>
        <v>186</v>
      </c>
      <c r="PZ8" s="220">
        <f>PY8+2</f>
        <v>188</v>
      </c>
      <c r="QA8" s="220">
        <f t="shared" ref="QA8" si="115">PZ8</f>
        <v>188</v>
      </c>
      <c r="QB8" s="220">
        <f>QA8</f>
        <v>188</v>
      </c>
      <c r="QC8" s="220">
        <f>PY8</f>
        <v>186</v>
      </c>
      <c r="QD8" s="220">
        <f>QC8+2</f>
        <v>188</v>
      </c>
      <c r="QE8" s="220">
        <f t="shared" ref="QE8" si="116">QD8</f>
        <v>188</v>
      </c>
      <c r="QF8" s="220">
        <f>QE8</f>
        <v>188</v>
      </c>
      <c r="QG8" s="220">
        <f>QC8</f>
        <v>186</v>
      </c>
      <c r="QH8" s="220">
        <f>QG8</f>
        <v>186</v>
      </c>
      <c r="QI8" s="220">
        <f t="shared" ref="QI8:QP8" si="117">QH8</f>
        <v>186</v>
      </c>
      <c r="QJ8" s="220">
        <f t="shared" si="117"/>
        <v>186</v>
      </c>
      <c r="QK8" s="220">
        <f t="shared" si="117"/>
        <v>186</v>
      </c>
      <c r="QL8" s="220">
        <f t="shared" si="117"/>
        <v>186</v>
      </c>
      <c r="QM8" s="220">
        <f t="shared" si="117"/>
        <v>186</v>
      </c>
      <c r="QN8" s="220">
        <f t="shared" si="117"/>
        <v>186</v>
      </c>
      <c r="QO8" s="220">
        <f t="shared" si="117"/>
        <v>186</v>
      </c>
      <c r="QP8" s="220">
        <f t="shared" si="117"/>
        <v>186</v>
      </c>
      <c r="QQ8" s="220">
        <f>QF8+19</f>
        <v>207</v>
      </c>
      <c r="QR8" s="220">
        <f>QQ8+2</f>
        <v>209</v>
      </c>
      <c r="QS8" s="220">
        <f t="shared" ref="QS8:QS9" si="118">QR8</f>
        <v>209</v>
      </c>
      <c r="QT8" s="220">
        <f>QS8</f>
        <v>209</v>
      </c>
      <c r="QU8" s="220">
        <f>QQ8</f>
        <v>207</v>
      </c>
      <c r="QV8" s="220">
        <f>QU8+2</f>
        <v>209</v>
      </c>
      <c r="QW8" s="220">
        <f t="shared" ref="QW8" si="119">QV8</f>
        <v>209</v>
      </c>
      <c r="QX8" s="220">
        <f>QW8</f>
        <v>209</v>
      </c>
      <c r="QY8" s="220">
        <f>QU8</f>
        <v>207</v>
      </c>
      <c r="QZ8" s="220">
        <f>QY8+2</f>
        <v>209</v>
      </c>
      <c r="RA8" s="220">
        <f t="shared" ref="RA8" si="120">QZ8</f>
        <v>209</v>
      </c>
      <c r="RB8" s="220">
        <f>RA8</f>
        <v>209</v>
      </c>
      <c r="RC8" s="220">
        <f>QY8</f>
        <v>207</v>
      </c>
      <c r="RD8" s="220">
        <f>RC8+2</f>
        <v>209</v>
      </c>
      <c r="RE8" s="220">
        <f t="shared" ref="RE8" si="121">RD8</f>
        <v>209</v>
      </c>
      <c r="RF8" s="220">
        <f>RE8</f>
        <v>209</v>
      </c>
      <c r="RG8" s="220">
        <f>RC8</f>
        <v>207</v>
      </c>
      <c r="RH8" s="220">
        <f>RG8+2</f>
        <v>209</v>
      </c>
      <c r="RI8" s="220">
        <f t="shared" ref="RI8" si="122">RH8</f>
        <v>209</v>
      </c>
      <c r="RJ8" s="220">
        <f>RI8</f>
        <v>209</v>
      </c>
      <c r="RK8" s="220">
        <f>RG8</f>
        <v>207</v>
      </c>
      <c r="RL8" s="220">
        <f>RK8+2</f>
        <v>209</v>
      </c>
      <c r="RM8" s="220">
        <f t="shared" ref="RM8" si="123">RL8</f>
        <v>209</v>
      </c>
      <c r="RN8" s="220">
        <f>RM8</f>
        <v>209</v>
      </c>
      <c r="RO8" s="220">
        <f>RK8</f>
        <v>207</v>
      </c>
      <c r="RP8" s="220">
        <f>RO8+2</f>
        <v>209</v>
      </c>
      <c r="RQ8" s="220">
        <f t="shared" ref="RQ8" si="124">RP8</f>
        <v>209</v>
      </c>
      <c r="RR8" s="220">
        <f>RQ8</f>
        <v>209</v>
      </c>
      <c r="RS8" s="220">
        <f>RO8</f>
        <v>207</v>
      </c>
      <c r="RT8" s="220">
        <f>RS8+2</f>
        <v>209</v>
      </c>
      <c r="RU8" s="220">
        <f t="shared" ref="RU8" si="125">RT8</f>
        <v>209</v>
      </c>
      <c r="RV8" s="220">
        <f>RU8</f>
        <v>209</v>
      </c>
      <c r="RW8" s="220">
        <f>RS8</f>
        <v>207</v>
      </c>
      <c r="RX8" s="220">
        <f>RW8+2</f>
        <v>209</v>
      </c>
      <c r="RY8" s="220">
        <f t="shared" ref="RY8" si="126">RX8</f>
        <v>209</v>
      </c>
      <c r="RZ8" s="220">
        <f>RY8</f>
        <v>209</v>
      </c>
      <c r="SA8" s="220">
        <f>RW8</f>
        <v>207</v>
      </c>
      <c r="SB8" s="220">
        <f>SA8+2</f>
        <v>209</v>
      </c>
      <c r="SC8" s="220">
        <f t="shared" ref="SC8" si="127">SB8</f>
        <v>209</v>
      </c>
      <c r="SD8" s="220">
        <f>SC8</f>
        <v>209</v>
      </c>
      <c r="SE8" s="220">
        <f>SA8</f>
        <v>207</v>
      </c>
      <c r="SF8" s="220">
        <f>SE8</f>
        <v>207</v>
      </c>
      <c r="SG8" s="220">
        <f t="shared" ref="SG8:SN8" si="128">SF8</f>
        <v>207</v>
      </c>
      <c r="SH8" s="220">
        <f t="shared" si="128"/>
        <v>207</v>
      </c>
      <c r="SI8" s="220">
        <f t="shared" si="128"/>
        <v>207</v>
      </c>
      <c r="SJ8" s="220">
        <f t="shared" si="128"/>
        <v>207</v>
      </c>
      <c r="SK8" s="220">
        <f t="shared" si="128"/>
        <v>207</v>
      </c>
      <c r="SL8" s="220">
        <f t="shared" si="128"/>
        <v>207</v>
      </c>
      <c r="SM8" s="220">
        <f t="shared" si="128"/>
        <v>207</v>
      </c>
      <c r="SN8" s="220">
        <f t="shared" si="128"/>
        <v>207</v>
      </c>
      <c r="SO8" s="220">
        <f>SD8+19</f>
        <v>228</v>
      </c>
      <c r="SP8" s="220">
        <f>SO8+2</f>
        <v>230</v>
      </c>
      <c r="SQ8" s="220">
        <f t="shared" ref="SQ8:SQ9" si="129">SP8</f>
        <v>230</v>
      </c>
      <c r="SR8" s="220">
        <f>SQ8</f>
        <v>230</v>
      </c>
      <c r="SS8" s="220">
        <f>SO8</f>
        <v>228</v>
      </c>
      <c r="ST8" s="220">
        <f>SS8+2</f>
        <v>230</v>
      </c>
      <c r="SU8" s="220">
        <f t="shared" ref="SU8" si="130">ST8</f>
        <v>230</v>
      </c>
      <c r="SV8" s="220">
        <f>SU8</f>
        <v>230</v>
      </c>
      <c r="SW8" s="220">
        <f>SS8</f>
        <v>228</v>
      </c>
      <c r="SX8" s="220">
        <f>SW8+2</f>
        <v>230</v>
      </c>
      <c r="SY8" s="220">
        <f t="shared" ref="SY8" si="131">SX8</f>
        <v>230</v>
      </c>
      <c r="SZ8" s="220">
        <f>SY8</f>
        <v>230</v>
      </c>
      <c r="TA8" s="220">
        <f>SW8</f>
        <v>228</v>
      </c>
      <c r="TB8" s="220">
        <f>TA8+2</f>
        <v>230</v>
      </c>
      <c r="TC8" s="220">
        <f t="shared" ref="TC8" si="132">TB8</f>
        <v>230</v>
      </c>
      <c r="TD8" s="220">
        <f>TC8</f>
        <v>230</v>
      </c>
      <c r="TE8" s="220">
        <f>TA8</f>
        <v>228</v>
      </c>
      <c r="TF8" s="220">
        <f>TE8+2</f>
        <v>230</v>
      </c>
      <c r="TG8" s="220">
        <f t="shared" ref="TG8" si="133">TF8</f>
        <v>230</v>
      </c>
      <c r="TH8" s="220">
        <f>TG8</f>
        <v>230</v>
      </c>
      <c r="TI8" s="220">
        <f>TE8</f>
        <v>228</v>
      </c>
      <c r="TJ8" s="220">
        <f>TI8+2</f>
        <v>230</v>
      </c>
      <c r="TK8" s="220">
        <f t="shared" ref="TK8" si="134">TJ8</f>
        <v>230</v>
      </c>
      <c r="TL8" s="220">
        <f>TK8</f>
        <v>230</v>
      </c>
      <c r="TM8" s="220">
        <f>TI8</f>
        <v>228</v>
      </c>
      <c r="TN8" s="220">
        <f>TM8+2</f>
        <v>230</v>
      </c>
      <c r="TO8" s="220">
        <f t="shared" ref="TO8" si="135">TN8</f>
        <v>230</v>
      </c>
      <c r="TP8" s="220">
        <f>TO8</f>
        <v>230</v>
      </c>
      <c r="TQ8" s="220">
        <f>TM8</f>
        <v>228</v>
      </c>
      <c r="TR8" s="220">
        <f>TQ8+2</f>
        <v>230</v>
      </c>
      <c r="TS8" s="220">
        <f t="shared" ref="TS8" si="136">TR8</f>
        <v>230</v>
      </c>
      <c r="TT8" s="220">
        <f>TS8</f>
        <v>230</v>
      </c>
      <c r="TU8" s="220">
        <f>TQ8</f>
        <v>228</v>
      </c>
      <c r="TV8" s="220">
        <f>TU8+2</f>
        <v>230</v>
      </c>
      <c r="TW8" s="220">
        <f t="shared" ref="TW8" si="137">TV8</f>
        <v>230</v>
      </c>
      <c r="TX8" s="220">
        <f>TW8</f>
        <v>230</v>
      </c>
      <c r="TY8" s="220">
        <f>TU8</f>
        <v>228</v>
      </c>
      <c r="TZ8" s="220">
        <f>TY8+2</f>
        <v>230</v>
      </c>
      <c r="UA8" s="220">
        <f t="shared" ref="UA8" si="138">TZ8</f>
        <v>230</v>
      </c>
      <c r="UB8" s="220">
        <f>UA8</f>
        <v>230</v>
      </c>
      <c r="UC8" s="220">
        <f>TY8</f>
        <v>228</v>
      </c>
      <c r="UD8" s="220">
        <f>UC8</f>
        <v>228</v>
      </c>
      <c r="UE8" s="220">
        <f t="shared" ref="UE8:UL8" si="139">UD8</f>
        <v>228</v>
      </c>
      <c r="UF8" s="220">
        <f t="shared" si="139"/>
        <v>228</v>
      </c>
      <c r="UG8" s="220">
        <f t="shared" si="139"/>
        <v>228</v>
      </c>
      <c r="UH8" s="220">
        <f t="shared" si="139"/>
        <v>228</v>
      </c>
      <c r="UI8" s="220">
        <f t="shared" si="139"/>
        <v>228</v>
      </c>
      <c r="UJ8" s="220">
        <f t="shared" si="139"/>
        <v>228</v>
      </c>
      <c r="UK8" s="220">
        <f t="shared" si="139"/>
        <v>228</v>
      </c>
      <c r="UL8" s="220">
        <f t="shared" si="139"/>
        <v>228</v>
      </c>
      <c r="UM8" s="220">
        <f>UK8+21</f>
        <v>249</v>
      </c>
      <c r="UN8" s="220">
        <f>UM8+1</f>
        <v>250</v>
      </c>
      <c r="UO8" s="220">
        <f>UN8+3</f>
        <v>253</v>
      </c>
      <c r="UP8" s="220">
        <f>UO8+1</f>
        <v>254</v>
      </c>
      <c r="UQ8" s="220">
        <f>UP8+1</f>
        <v>255</v>
      </c>
      <c r="UR8" s="220">
        <f>UQ8+1</f>
        <v>256</v>
      </c>
      <c r="US8" s="220">
        <f>UR8+1</f>
        <v>257</v>
      </c>
      <c r="UT8" s="220">
        <f>US8+1</f>
        <v>258</v>
      </c>
      <c r="UU8" s="220">
        <f>UT8+3</f>
        <v>261</v>
      </c>
      <c r="UV8" s="220">
        <f>UU8+1</f>
        <v>262</v>
      </c>
      <c r="UW8" s="220">
        <f t="shared" ref="UW8:VI8" si="140">UV8+1</f>
        <v>263</v>
      </c>
      <c r="UX8" s="220">
        <f t="shared" si="140"/>
        <v>264</v>
      </c>
      <c r="UY8" s="220">
        <f t="shared" si="140"/>
        <v>265</v>
      </c>
      <c r="UZ8" s="220">
        <f t="shared" si="140"/>
        <v>266</v>
      </c>
      <c r="VA8" s="220">
        <f t="shared" si="140"/>
        <v>267</v>
      </c>
      <c r="VB8" s="220">
        <f t="shared" si="140"/>
        <v>268</v>
      </c>
      <c r="VC8" s="220">
        <f t="shared" si="140"/>
        <v>269</v>
      </c>
      <c r="VD8" s="220">
        <f t="shared" si="140"/>
        <v>270</v>
      </c>
      <c r="VE8" s="220">
        <f t="shared" si="140"/>
        <v>271</v>
      </c>
      <c r="VF8" s="220">
        <f t="shared" si="140"/>
        <v>272</v>
      </c>
      <c r="VG8" s="220">
        <f t="shared" si="140"/>
        <v>273</v>
      </c>
      <c r="VH8" s="220">
        <f t="shared" si="140"/>
        <v>274</v>
      </c>
      <c r="VI8" s="220">
        <f t="shared" si="140"/>
        <v>275</v>
      </c>
      <c r="VJ8" s="220">
        <f>VI8+2</f>
        <v>277</v>
      </c>
      <c r="VK8" s="220">
        <f t="shared" ref="VK8:VM8" si="141">VJ8+1</f>
        <v>278</v>
      </c>
      <c r="VL8" s="220">
        <f>VK8+2</f>
        <v>280</v>
      </c>
      <c r="VM8" s="220">
        <f t="shared" si="141"/>
        <v>281</v>
      </c>
      <c r="VN8" s="220">
        <f>VM8+2</f>
        <v>283</v>
      </c>
      <c r="VO8" s="220">
        <f>VN8+1</f>
        <v>284</v>
      </c>
      <c r="VP8" s="220">
        <f>VO8+1</f>
        <v>285</v>
      </c>
      <c r="VQ8" s="220">
        <f t="shared" ref="VQ8" si="142">VP8+1</f>
        <v>286</v>
      </c>
      <c r="VR8" s="220">
        <f>VQ8+2</f>
        <v>288</v>
      </c>
      <c r="VS8" s="220">
        <f>VR8+2</f>
        <v>290</v>
      </c>
      <c r="VT8" s="220">
        <f t="shared" ref="VT8:VV8" si="143">VS8+1</f>
        <v>291</v>
      </c>
      <c r="VU8" s="220">
        <f>VT8+2</f>
        <v>293</v>
      </c>
      <c r="VV8" s="220">
        <f t="shared" si="143"/>
        <v>294</v>
      </c>
      <c r="VW8" s="220">
        <f>VV8+3</f>
        <v>297</v>
      </c>
      <c r="VX8" s="220">
        <f t="shared" ref="VX8" si="144">VW8+1</f>
        <v>298</v>
      </c>
      <c r="VY8" s="220">
        <f>VX8+2</f>
        <v>300</v>
      </c>
      <c r="VZ8" s="220">
        <f t="shared" ref="VZ8" si="145">VY8+1</f>
        <v>301</v>
      </c>
      <c r="WA8" s="220">
        <f>VZ8+2</f>
        <v>303</v>
      </c>
      <c r="WB8" s="220">
        <f t="shared" ref="WB8" si="146">WA8+1</f>
        <v>304</v>
      </c>
      <c r="WC8" s="220"/>
      <c r="WD8" s="220"/>
      <c r="WE8" s="220"/>
      <c r="WF8" s="220"/>
      <c r="WG8" s="220"/>
      <c r="WH8" s="220"/>
      <c r="WI8" s="220"/>
      <c r="WJ8" s="220"/>
      <c r="WK8" s="220"/>
      <c r="WL8" s="220">
        <f>WB8+4</f>
        <v>308</v>
      </c>
      <c r="WM8" s="220">
        <f>WL8+3</f>
        <v>311</v>
      </c>
      <c r="WN8" s="220">
        <f>WM8+2</f>
        <v>313</v>
      </c>
      <c r="WO8" s="220"/>
      <c r="WP8" s="220"/>
      <c r="WQ8" s="220"/>
      <c r="WR8" s="220"/>
      <c r="WS8" s="220"/>
      <c r="WT8" s="220"/>
      <c r="WU8" s="220"/>
      <c r="WV8" s="220"/>
      <c r="WW8" s="220"/>
      <c r="WX8" s="220">
        <f>WN8+11</f>
        <v>324</v>
      </c>
      <c r="WY8" s="220">
        <f t="shared" ref="WY8" si="147">WX8+1</f>
        <v>325</v>
      </c>
      <c r="WZ8" s="220">
        <f>WY8+3</f>
        <v>328</v>
      </c>
      <c r="XA8" s="220">
        <f t="shared" ref="XA8" si="148">WZ8+1</f>
        <v>329</v>
      </c>
      <c r="XB8" s="220">
        <f t="shared" ref="XB8" si="149">XA8+1</f>
        <v>330</v>
      </c>
      <c r="XC8" s="220">
        <f t="shared" ref="XC8" si="150">XB8+1</f>
        <v>331</v>
      </c>
      <c r="XD8" s="220">
        <f>XC8+3</f>
        <v>334</v>
      </c>
      <c r="XE8" s="220">
        <f>XD8+1</f>
        <v>335</v>
      </c>
      <c r="XF8" s="220">
        <f t="shared" ref="XF8:XH8" si="151">XE8+1</f>
        <v>336</v>
      </c>
      <c r="XG8" s="220">
        <f t="shared" si="151"/>
        <v>337</v>
      </c>
      <c r="XH8" s="220">
        <f t="shared" si="151"/>
        <v>338</v>
      </c>
      <c r="XI8" s="220">
        <f>XH8+2</f>
        <v>340</v>
      </c>
      <c r="XJ8" s="220">
        <f t="shared" ref="XJ8" si="152">XI8+1</f>
        <v>341</v>
      </c>
      <c r="XK8" s="220">
        <f t="shared" ref="XK8" si="153">XJ8+1</f>
        <v>342</v>
      </c>
      <c r="XL8" s="220">
        <f>XK8+2</f>
        <v>344</v>
      </c>
      <c r="XM8" s="220">
        <f t="shared" ref="XM8" si="154">XL8+1</f>
        <v>345</v>
      </c>
      <c r="XN8" s="220">
        <f t="shared" ref="XN8" si="155">XM8+1</f>
        <v>346</v>
      </c>
      <c r="XO8" s="220">
        <f t="shared" ref="XO8" si="156">XN8+1</f>
        <v>347</v>
      </c>
      <c r="XP8" s="220">
        <f t="shared" ref="XP8" si="157">XO8+1</f>
        <v>348</v>
      </c>
      <c r="XQ8" s="220">
        <f t="shared" ref="XQ8" si="158">XP8+1</f>
        <v>349</v>
      </c>
    </row>
    <row r="9" spans="1:730" s="195" customFormat="1" x14ac:dyDescent="0.2">
      <c r="A9" s="187"/>
      <c r="F9" s="333"/>
      <c r="I9" s="268">
        <v>1</v>
      </c>
      <c r="J9" s="268">
        <v>1</v>
      </c>
      <c r="K9" s="268">
        <v>1</v>
      </c>
      <c r="L9" s="268">
        <v>1</v>
      </c>
      <c r="M9" s="268">
        <v>1</v>
      </c>
      <c r="N9" s="268">
        <f t="shared" ref="N9:BF9" si="159">I9+1</f>
        <v>2</v>
      </c>
      <c r="O9" s="268">
        <f t="shared" si="159"/>
        <v>2</v>
      </c>
      <c r="P9" s="268">
        <f t="shared" si="159"/>
        <v>2</v>
      </c>
      <c r="Q9" s="268">
        <f t="shared" si="159"/>
        <v>2</v>
      </c>
      <c r="R9" s="268">
        <f t="shared" si="159"/>
        <v>2</v>
      </c>
      <c r="S9" s="268">
        <f t="shared" si="159"/>
        <v>3</v>
      </c>
      <c r="T9" s="268">
        <f t="shared" si="159"/>
        <v>3</v>
      </c>
      <c r="U9" s="268">
        <f t="shared" si="159"/>
        <v>3</v>
      </c>
      <c r="V9" s="268">
        <f t="shared" si="159"/>
        <v>3</v>
      </c>
      <c r="W9" s="268">
        <f t="shared" si="159"/>
        <v>3</v>
      </c>
      <c r="X9" s="268">
        <f t="shared" si="159"/>
        <v>4</v>
      </c>
      <c r="Y9" s="268">
        <f t="shared" si="159"/>
        <v>4</v>
      </c>
      <c r="Z9" s="268">
        <f t="shared" si="159"/>
        <v>4</v>
      </c>
      <c r="AA9" s="268">
        <f t="shared" si="159"/>
        <v>4</v>
      </c>
      <c r="AB9" s="268">
        <f t="shared" si="159"/>
        <v>4</v>
      </c>
      <c r="AC9" s="268">
        <f t="shared" si="159"/>
        <v>5</v>
      </c>
      <c r="AD9" s="268">
        <f t="shared" si="159"/>
        <v>5</v>
      </c>
      <c r="AE9" s="268">
        <f t="shared" si="159"/>
        <v>5</v>
      </c>
      <c r="AF9" s="268">
        <f t="shared" si="159"/>
        <v>5</v>
      </c>
      <c r="AG9" s="268">
        <f t="shared" si="159"/>
        <v>5</v>
      </c>
      <c r="AH9" s="268">
        <f t="shared" si="159"/>
        <v>6</v>
      </c>
      <c r="AI9" s="268">
        <f t="shared" si="159"/>
        <v>6</v>
      </c>
      <c r="AJ9" s="268">
        <f t="shared" si="159"/>
        <v>6</v>
      </c>
      <c r="AK9" s="268">
        <f t="shared" si="159"/>
        <v>6</v>
      </c>
      <c r="AL9" s="268">
        <f t="shared" si="159"/>
        <v>6</v>
      </c>
      <c r="AM9" s="268">
        <f t="shared" si="159"/>
        <v>7</v>
      </c>
      <c r="AN9" s="268">
        <f t="shared" si="159"/>
        <v>7</v>
      </c>
      <c r="AO9" s="268">
        <f t="shared" si="159"/>
        <v>7</v>
      </c>
      <c r="AP9" s="268">
        <f t="shared" si="159"/>
        <v>7</v>
      </c>
      <c r="AQ9" s="268">
        <f t="shared" si="159"/>
        <v>7</v>
      </c>
      <c r="AR9" s="268">
        <f t="shared" si="159"/>
        <v>8</v>
      </c>
      <c r="AS9" s="268">
        <f t="shared" si="159"/>
        <v>8</v>
      </c>
      <c r="AT9" s="268">
        <f t="shared" si="159"/>
        <v>8</v>
      </c>
      <c r="AU9" s="268">
        <f t="shared" si="159"/>
        <v>8</v>
      </c>
      <c r="AV9" s="268">
        <f t="shared" si="159"/>
        <v>8</v>
      </c>
      <c r="AW9" s="268">
        <f t="shared" si="159"/>
        <v>9</v>
      </c>
      <c r="AX9" s="268">
        <f t="shared" si="159"/>
        <v>9</v>
      </c>
      <c r="AY9" s="268">
        <f t="shared" si="159"/>
        <v>9</v>
      </c>
      <c r="AZ9" s="268">
        <f t="shared" si="159"/>
        <v>9</v>
      </c>
      <c r="BA9" s="268">
        <f t="shared" si="159"/>
        <v>9</v>
      </c>
      <c r="BB9" s="268">
        <f t="shared" si="159"/>
        <v>10</v>
      </c>
      <c r="BC9" s="268">
        <f t="shared" si="159"/>
        <v>10</v>
      </c>
      <c r="BD9" s="268">
        <f t="shared" si="159"/>
        <v>10</v>
      </c>
      <c r="BE9" s="268">
        <f t="shared" si="159"/>
        <v>10</v>
      </c>
      <c r="BF9" s="268">
        <f t="shared" si="159"/>
        <v>10</v>
      </c>
      <c r="BG9" s="268">
        <v>3</v>
      </c>
      <c r="BH9" s="268">
        <v>1</v>
      </c>
      <c r="BI9" s="268">
        <f t="shared" si="30"/>
        <v>1</v>
      </c>
      <c r="BJ9" s="268">
        <f>BI9</f>
        <v>1</v>
      </c>
      <c r="BK9" s="268">
        <v>4</v>
      </c>
      <c r="BL9" s="268">
        <v>2</v>
      </c>
      <c r="BM9" s="268">
        <f>BL9</f>
        <v>2</v>
      </c>
      <c r="BN9" s="268">
        <f>BM9</f>
        <v>2</v>
      </c>
      <c r="BO9" s="268">
        <v>5</v>
      </c>
      <c r="BP9" s="268">
        <v>3</v>
      </c>
      <c r="BQ9" s="268">
        <f>BP9</f>
        <v>3</v>
      </c>
      <c r="BR9" s="268">
        <f>BQ9</f>
        <v>3</v>
      </c>
      <c r="BS9" s="268">
        <v>6</v>
      </c>
      <c r="BT9" s="268">
        <v>4</v>
      </c>
      <c r="BU9" s="268">
        <f>BT9</f>
        <v>4</v>
      </c>
      <c r="BV9" s="268">
        <f>BU9</f>
        <v>4</v>
      </c>
      <c r="BW9" s="268">
        <v>7</v>
      </c>
      <c r="BX9" s="268">
        <v>5</v>
      </c>
      <c r="BY9" s="268">
        <f>BX9</f>
        <v>5</v>
      </c>
      <c r="BZ9" s="268">
        <f>BY9</f>
        <v>5</v>
      </c>
      <c r="CA9" s="268">
        <v>8</v>
      </c>
      <c r="CB9" s="268">
        <v>6</v>
      </c>
      <c r="CC9" s="268">
        <f>CB9</f>
        <v>6</v>
      </c>
      <c r="CD9" s="268">
        <f>CC9</f>
        <v>6</v>
      </c>
      <c r="CE9" s="268">
        <v>9</v>
      </c>
      <c r="CF9" s="268">
        <v>7</v>
      </c>
      <c r="CG9" s="268">
        <f>CF9</f>
        <v>7</v>
      </c>
      <c r="CH9" s="268">
        <f>CG9</f>
        <v>7</v>
      </c>
      <c r="CI9" s="268">
        <v>10</v>
      </c>
      <c r="CJ9" s="268">
        <v>8</v>
      </c>
      <c r="CK9" s="268">
        <f>CJ9</f>
        <v>8</v>
      </c>
      <c r="CL9" s="268">
        <f>CK9</f>
        <v>8</v>
      </c>
      <c r="CM9" s="268">
        <v>11</v>
      </c>
      <c r="CN9" s="268">
        <v>9</v>
      </c>
      <c r="CO9" s="268">
        <f>CN9</f>
        <v>9</v>
      </c>
      <c r="CP9" s="268">
        <f>CO9</f>
        <v>9</v>
      </c>
      <c r="CQ9" s="268">
        <v>12</v>
      </c>
      <c r="CR9" s="268">
        <v>10</v>
      </c>
      <c r="CS9" s="268">
        <f>CR9</f>
        <v>10</v>
      </c>
      <c r="CT9" s="268">
        <f>CS9</f>
        <v>10</v>
      </c>
      <c r="CU9" s="268">
        <v>13</v>
      </c>
      <c r="CV9" s="268">
        <f>CU9</f>
        <v>13</v>
      </c>
      <c r="CW9" s="268">
        <f t="shared" ref="CW9:DD9" si="160">CV9</f>
        <v>13</v>
      </c>
      <c r="CX9" s="268">
        <f t="shared" si="160"/>
        <v>13</v>
      </c>
      <c r="CY9" s="268">
        <f t="shared" si="160"/>
        <v>13</v>
      </c>
      <c r="CZ9" s="268">
        <f t="shared" si="160"/>
        <v>13</v>
      </c>
      <c r="DA9" s="268">
        <f t="shared" si="160"/>
        <v>13</v>
      </c>
      <c r="DB9" s="268">
        <f t="shared" si="160"/>
        <v>13</v>
      </c>
      <c r="DC9" s="268">
        <f t="shared" si="160"/>
        <v>13</v>
      </c>
      <c r="DD9" s="268">
        <f t="shared" si="160"/>
        <v>13</v>
      </c>
      <c r="DE9" s="268">
        <v>3</v>
      </c>
      <c r="DF9" s="268">
        <v>1</v>
      </c>
      <c r="DG9" s="268">
        <f t="shared" si="41"/>
        <v>1</v>
      </c>
      <c r="DH9" s="268">
        <f>DG9</f>
        <v>1</v>
      </c>
      <c r="DI9" s="268">
        <v>4</v>
      </c>
      <c r="DJ9" s="268">
        <v>2</v>
      </c>
      <c r="DK9" s="268">
        <f>DJ9</f>
        <v>2</v>
      </c>
      <c r="DL9" s="268">
        <f>DK9</f>
        <v>2</v>
      </c>
      <c r="DM9" s="268">
        <v>5</v>
      </c>
      <c r="DN9" s="268">
        <v>3</v>
      </c>
      <c r="DO9" s="268">
        <f>DN9</f>
        <v>3</v>
      </c>
      <c r="DP9" s="268">
        <f>DO9</f>
        <v>3</v>
      </c>
      <c r="DQ9" s="268">
        <v>6</v>
      </c>
      <c r="DR9" s="268">
        <v>4</v>
      </c>
      <c r="DS9" s="268">
        <f>DR9</f>
        <v>4</v>
      </c>
      <c r="DT9" s="268">
        <f>DS9</f>
        <v>4</v>
      </c>
      <c r="DU9" s="268">
        <v>7</v>
      </c>
      <c r="DV9" s="268">
        <v>5</v>
      </c>
      <c r="DW9" s="268">
        <f>DV9</f>
        <v>5</v>
      </c>
      <c r="DX9" s="268">
        <f>DW9</f>
        <v>5</v>
      </c>
      <c r="DY9" s="268">
        <v>8</v>
      </c>
      <c r="DZ9" s="268">
        <v>6</v>
      </c>
      <c r="EA9" s="268">
        <f>DZ9</f>
        <v>6</v>
      </c>
      <c r="EB9" s="268">
        <f>EA9</f>
        <v>6</v>
      </c>
      <c r="EC9" s="268">
        <v>9</v>
      </c>
      <c r="ED9" s="268">
        <v>7</v>
      </c>
      <c r="EE9" s="268">
        <f>ED9</f>
        <v>7</v>
      </c>
      <c r="EF9" s="268">
        <f>EE9</f>
        <v>7</v>
      </c>
      <c r="EG9" s="268">
        <v>10</v>
      </c>
      <c r="EH9" s="268">
        <v>8</v>
      </c>
      <c r="EI9" s="268">
        <f>EH9</f>
        <v>8</v>
      </c>
      <c r="EJ9" s="268">
        <f>EI9</f>
        <v>8</v>
      </c>
      <c r="EK9" s="268">
        <v>11</v>
      </c>
      <c r="EL9" s="268">
        <v>9</v>
      </c>
      <c r="EM9" s="268">
        <f>EL9</f>
        <v>9</v>
      </c>
      <c r="EN9" s="268">
        <f>EM9</f>
        <v>9</v>
      </c>
      <c r="EO9" s="268">
        <v>12</v>
      </c>
      <c r="EP9" s="268">
        <v>10</v>
      </c>
      <c r="EQ9" s="268">
        <f>EP9</f>
        <v>10</v>
      </c>
      <c r="ER9" s="268">
        <f>EQ9</f>
        <v>10</v>
      </c>
      <c r="ES9" s="268">
        <v>13</v>
      </c>
      <c r="ET9" s="268">
        <f>ES9</f>
        <v>13</v>
      </c>
      <c r="EU9" s="268">
        <f t="shared" ref="EU9:FB9" si="161">ET9</f>
        <v>13</v>
      </c>
      <c r="EV9" s="268">
        <f t="shared" si="161"/>
        <v>13</v>
      </c>
      <c r="EW9" s="268">
        <f t="shared" si="161"/>
        <v>13</v>
      </c>
      <c r="EX9" s="268">
        <f t="shared" si="161"/>
        <v>13</v>
      </c>
      <c r="EY9" s="268">
        <f t="shared" si="161"/>
        <v>13</v>
      </c>
      <c r="EZ9" s="268">
        <f t="shared" si="161"/>
        <v>13</v>
      </c>
      <c r="FA9" s="268">
        <f t="shared" si="161"/>
        <v>13</v>
      </c>
      <c r="FB9" s="268">
        <f t="shared" si="161"/>
        <v>13</v>
      </c>
      <c r="FC9" s="268">
        <v>3</v>
      </c>
      <c r="FD9" s="268">
        <v>1</v>
      </c>
      <c r="FE9" s="268">
        <f t="shared" si="52"/>
        <v>1</v>
      </c>
      <c r="FF9" s="268">
        <f>FE9</f>
        <v>1</v>
      </c>
      <c r="FG9" s="268">
        <v>4</v>
      </c>
      <c r="FH9" s="268">
        <v>2</v>
      </c>
      <c r="FI9" s="268">
        <f>FH9</f>
        <v>2</v>
      </c>
      <c r="FJ9" s="268">
        <f>FI9</f>
        <v>2</v>
      </c>
      <c r="FK9" s="268">
        <v>5</v>
      </c>
      <c r="FL9" s="268">
        <v>3</v>
      </c>
      <c r="FM9" s="268">
        <f>FL9</f>
        <v>3</v>
      </c>
      <c r="FN9" s="268">
        <f>FM9</f>
        <v>3</v>
      </c>
      <c r="FO9" s="268">
        <v>6</v>
      </c>
      <c r="FP9" s="268">
        <v>4</v>
      </c>
      <c r="FQ9" s="268">
        <f>FP9</f>
        <v>4</v>
      </c>
      <c r="FR9" s="268">
        <f>FQ9</f>
        <v>4</v>
      </c>
      <c r="FS9" s="268">
        <v>7</v>
      </c>
      <c r="FT9" s="268">
        <v>5</v>
      </c>
      <c r="FU9" s="268">
        <f>FT9</f>
        <v>5</v>
      </c>
      <c r="FV9" s="268">
        <f>FU9</f>
        <v>5</v>
      </c>
      <c r="FW9" s="268">
        <v>8</v>
      </c>
      <c r="FX9" s="268">
        <v>6</v>
      </c>
      <c r="FY9" s="268">
        <f>FX9</f>
        <v>6</v>
      </c>
      <c r="FZ9" s="268">
        <f>FY9</f>
        <v>6</v>
      </c>
      <c r="GA9" s="268">
        <v>9</v>
      </c>
      <c r="GB9" s="268">
        <v>7</v>
      </c>
      <c r="GC9" s="268">
        <f>GB9</f>
        <v>7</v>
      </c>
      <c r="GD9" s="268">
        <f>GC9</f>
        <v>7</v>
      </c>
      <c r="GE9" s="268">
        <v>10</v>
      </c>
      <c r="GF9" s="268">
        <v>8</v>
      </c>
      <c r="GG9" s="268">
        <f>GF9</f>
        <v>8</v>
      </c>
      <c r="GH9" s="268">
        <f>GG9</f>
        <v>8</v>
      </c>
      <c r="GI9" s="268">
        <v>11</v>
      </c>
      <c r="GJ9" s="268">
        <v>9</v>
      </c>
      <c r="GK9" s="268">
        <f>GJ9</f>
        <v>9</v>
      </c>
      <c r="GL9" s="268">
        <f>GK9</f>
        <v>9</v>
      </c>
      <c r="GM9" s="268">
        <v>12</v>
      </c>
      <c r="GN9" s="268">
        <v>10</v>
      </c>
      <c r="GO9" s="268">
        <f>GN9</f>
        <v>10</v>
      </c>
      <c r="GP9" s="268">
        <f>GO9</f>
        <v>10</v>
      </c>
      <c r="GQ9" s="268">
        <v>13</v>
      </c>
      <c r="GR9" s="268">
        <f>GQ9</f>
        <v>13</v>
      </c>
      <c r="GS9" s="268">
        <f t="shared" ref="GS9:GZ9" si="162">GR9</f>
        <v>13</v>
      </c>
      <c r="GT9" s="268">
        <f t="shared" si="162"/>
        <v>13</v>
      </c>
      <c r="GU9" s="268">
        <f t="shared" si="162"/>
        <v>13</v>
      </c>
      <c r="GV9" s="268">
        <f t="shared" si="162"/>
        <v>13</v>
      </c>
      <c r="GW9" s="268">
        <f t="shared" si="162"/>
        <v>13</v>
      </c>
      <c r="GX9" s="268">
        <f t="shared" si="162"/>
        <v>13</v>
      </c>
      <c r="GY9" s="268">
        <f t="shared" si="162"/>
        <v>13</v>
      </c>
      <c r="GZ9" s="268">
        <f t="shared" si="162"/>
        <v>13</v>
      </c>
      <c r="HA9" s="268">
        <v>3</v>
      </c>
      <c r="HB9" s="268">
        <v>1</v>
      </c>
      <c r="HC9" s="268">
        <f t="shared" si="63"/>
        <v>1</v>
      </c>
      <c r="HD9" s="268">
        <f>HC9</f>
        <v>1</v>
      </c>
      <c r="HE9" s="268">
        <v>4</v>
      </c>
      <c r="HF9" s="268">
        <v>2</v>
      </c>
      <c r="HG9" s="268">
        <f>HF9</f>
        <v>2</v>
      </c>
      <c r="HH9" s="268">
        <f>HG9</f>
        <v>2</v>
      </c>
      <c r="HI9" s="268">
        <v>5</v>
      </c>
      <c r="HJ9" s="268">
        <v>3</v>
      </c>
      <c r="HK9" s="268">
        <f>HJ9</f>
        <v>3</v>
      </c>
      <c r="HL9" s="268">
        <f>HK9</f>
        <v>3</v>
      </c>
      <c r="HM9" s="268">
        <v>6</v>
      </c>
      <c r="HN9" s="268">
        <v>4</v>
      </c>
      <c r="HO9" s="268">
        <f>HN9</f>
        <v>4</v>
      </c>
      <c r="HP9" s="268">
        <f>HO9</f>
        <v>4</v>
      </c>
      <c r="HQ9" s="268">
        <v>7</v>
      </c>
      <c r="HR9" s="268">
        <v>5</v>
      </c>
      <c r="HS9" s="268">
        <f>HR9</f>
        <v>5</v>
      </c>
      <c r="HT9" s="268">
        <f>HS9</f>
        <v>5</v>
      </c>
      <c r="HU9" s="268">
        <v>8</v>
      </c>
      <c r="HV9" s="268">
        <v>6</v>
      </c>
      <c r="HW9" s="268">
        <f>HV9</f>
        <v>6</v>
      </c>
      <c r="HX9" s="268">
        <f>HW9</f>
        <v>6</v>
      </c>
      <c r="HY9" s="268">
        <v>9</v>
      </c>
      <c r="HZ9" s="268">
        <v>7</v>
      </c>
      <c r="IA9" s="268">
        <f>HZ9</f>
        <v>7</v>
      </c>
      <c r="IB9" s="268">
        <f>IA9</f>
        <v>7</v>
      </c>
      <c r="IC9" s="268">
        <v>10</v>
      </c>
      <c r="ID9" s="268">
        <v>8</v>
      </c>
      <c r="IE9" s="268">
        <f>ID9</f>
        <v>8</v>
      </c>
      <c r="IF9" s="268">
        <f>IE9</f>
        <v>8</v>
      </c>
      <c r="IG9" s="268">
        <v>11</v>
      </c>
      <c r="IH9" s="268">
        <v>9</v>
      </c>
      <c r="II9" s="268">
        <f>IH9</f>
        <v>9</v>
      </c>
      <c r="IJ9" s="268">
        <f>II9</f>
        <v>9</v>
      </c>
      <c r="IK9" s="268">
        <v>12</v>
      </c>
      <c r="IL9" s="268">
        <v>10</v>
      </c>
      <c r="IM9" s="268">
        <f>IL9</f>
        <v>10</v>
      </c>
      <c r="IN9" s="268">
        <f>IM9</f>
        <v>10</v>
      </c>
      <c r="IO9" s="268">
        <v>13</v>
      </c>
      <c r="IP9" s="268">
        <f>IO9</f>
        <v>13</v>
      </c>
      <c r="IQ9" s="268">
        <f t="shared" ref="IQ9:IX9" si="163">IP9</f>
        <v>13</v>
      </c>
      <c r="IR9" s="268">
        <f t="shared" si="163"/>
        <v>13</v>
      </c>
      <c r="IS9" s="268">
        <f t="shared" si="163"/>
        <v>13</v>
      </c>
      <c r="IT9" s="268">
        <f t="shared" si="163"/>
        <v>13</v>
      </c>
      <c r="IU9" s="268">
        <f t="shared" si="163"/>
        <v>13</v>
      </c>
      <c r="IV9" s="268">
        <f t="shared" si="163"/>
        <v>13</v>
      </c>
      <c r="IW9" s="268">
        <f t="shared" si="163"/>
        <v>13</v>
      </c>
      <c r="IX9" s="268">
        <f t="shared" si="163"/>
        <v>13</v>
      </c>
      <c r="IY9" s="268">
        <v>3</v>
      </c>
      <c r="IZ9" s="268">
        <v>1</v>
      </c>
      <c r="JA9" s="268">
        <f t="shared" si="74"/>
        <v>1</v>
      </c>
      <c r="JB9" s="268">
        <f>JA9</f>
        <v>1</v>
      </c>
      <c r="JC9" s="268">
        <v>4</v>
      </c>
      <c r="JD9" s="268">
        <v>2</v>
      </c>
      <c r="JE9" s="268">
        <f>JD9</f>
        <v>2</v>
      </c>
      <c r="JF9" s="268">
        <f>JE9</f>
        <v>2</v>
      </c>
      <c r="JG9" s="268">
        <v>5</v>
      </c>
      <c r="JH9" s="268">
        <v>3</v>
      </c>
      <c r="JI9" s="268">
        <f>JH9</f>
        <v>3</v>
      </c>
      <c r="JJ9" s="268">
        <f>JI9</f>
        <v>3</v>
      </c>
      <c r="JK9" s="268">
        <v>6</v>
      </c>
      <c r="JL9" s="268">
        <v>4</v>
      </c>
      <c r="JM9" s="268">
        <f>JL9</f>
        <v>4</v>
      </c>
      <c r="JN9" s="268">
        <f>JM9</f>
        <v>4</v>
      </c>
      <c r="JO9" s="268">
        <v>7</v>
      </c>
      <c r="JP9" s="268">
        <v>5</v>
      </c>
      <c r="JQ9" s="268">
        <f>JP9</f>
        <v>5</v>
      </c>
      <c r="JR9" s="268">
        <f>JQ9</f>
        <v>5</v>
      </c>
      <c r="JS9" s="268">
        <v>8</v>
      </c>
      <c r="JT9" s="268">
        <v>6</v>
      </c>
      <c r="JU9" s="268">
        <f>JT9</f>
        <v>6</v>
      </c>
      <c r="JV9" s="268">
        <f>JU9</f>
        <v>6</v>
      </c>
      <c r="JW9" s="268">
        <v>9</v>
      </c>
      <c r="JX9" s="268">
        <v>7</v>
      </c>
      <c r="JY9" s="268">
        <f>JX9</f>
        <v>7</v>
      </c>
      <c r="JZ9" s="268">
        <f>JY9</f>
        <v>7</v>
      </c>
      <c r="KA9" s="268">
        <v>10</v>
      </c>
      <c r="KB9" s="268">
        <v>8</v>
      </c>
      <c r="KC9" s="268">
        <f>KB9</f>
        <v>8</v>
      </c>
      <c r="KD9" s="268">
        <f>KC9</f>
        <v>8</v>
      </c>
      <c r="KE9" s="268">
        <v>11</v>
      </c>
      <c r="KF9" s="268">
        <v>9</v>
      </c>
      <c r="KG9" s="268">
        <f>KF9</f>
        <v>9</v>
      </c>
      <c r="KH9" s="268">
        <f>KG9</f>
        <v>9</v>
      </c>
      <c r="KI9" s="268">
        <v>12</v>
      </c>
      <c r="KJ9" s="268">
        <v>10</v>
      </c>
      <c r="KK9" s="268">
        <f>KJ9</f>
        <v>10</v>
      </c>
      <c r="KL9" s="268">
        <f>KK9</f>
        <v>10</v>
      </c>
      <c r="KM9" s="268">
        <v>13</v>
      </c>
      <c r="KN9" s="268">
        <f>KM9</f>
        <v>13</v>
      </c>
      <c r="KO9" s="268">
        <f t="shared" ref="KO9:KV9" si="164">KN9</f>
        <v>13</v>
      </c>
      <c r="KP9" s="268">
        <f t="shared" si="164"/>
        <v>13</v>
      </c>
      <c r="KQ9" s="268">
        <f t="shared" si="164"/>
        <v>13</v>
      </c>
      <c r="KR9" s="268">
        <f t="shared" si="164"/>
        <v>13</v>
      </c>
      <c r="KS9" s="268">
        <f t="shared" si="164"/>
        <v>13</v>
      </c>
      <c r="KT9" s="268">
        <f t="shared" si="164"/>
        <v>13</v>
      </c>
      <c r="KU9" s="268">
        <f t="shared" si="164"/>
        <v>13</v>
      </c>
      <c r="KV9" s="268">
        <f t="shared" si="164"/>
        <v>13</v>
      </c>
      <c r="KW9" s="268">
        <v>3</v>
      </c>
      <c r="KX9" s="268">
        <v>1</v>
      </c>
      <c r="KY9" s="268">
        <f t="shared" si="85"/>
        <v>1</v>
      </c>
      <c r="KZ9" s="268">
        <f>KY9</f>
        <v>1</v>
      </c>
      <c r="LA9" s="268">
        <v>4</v>
      </c>
      <c r="LB9" s="268">
        <v>2</v>
      </c>
      <c r="LC9" s="268">
        <f>LB9</f>
        <v>2</v>
      </c>
      <c r="LD9" s="268">
        <f>LC9</f>
        <v>2</v>
      </c>
      <c r="LE9" s="268">
        <v>5</v>
      </c>
      <c r="LF9" s="268">
        <v>3</v>
      </c>
      <c r="LG9" s="268">
        <f>LF9</f>
        <v>3</v>
      </c>
      <c r="LH9" s="268">
        <f>LG9</f>
        <v>3</v>
      </c>
      <c r="LI9" s="268">
        <v>6</v>
      </c>
      <c r="LJ9" s="268">
        <v>4</v>
      </c>
      <c r="LK9" s="268">
        <f>LJ9</f>
        <v>4</v>
      </c>
      <c r="LL9" s="268">
        <f>LK9</f>
        <v>4</v>
      </c>
      <c r="LM9" s="268">
        <v>7</v>
      </c>
      <c r="LN9" s="268">
        <v>5</v>
      </c>
      <c r="LO9" s="268">
        <f>LN9</f>
        <v>5</v>
      </c>
      <c r="LP9" s="268">
        <f>LO9</f>
        <v>5</v>
      </c>
      <c r="LQ9" s="268">
        <v>8</v>
      </c>
      <c r="LR9" s="268">
        <v>6</v>
      </c>
      <c r="LS9" s="268">
        <f>LR9</f>
        <v>6</v>
      </c>
      <c r="LT9" s="268">
        <f>LS9</f>
        <v>6</v>
      </c>
      <c r="LU9" s="268">
        <v>9</v>
      </c>
      <c r="LV9" s="268">
        <v>7</v>
      </c>
      <c r="LW9" s="268">
        <f>LV9</f>
        <v>7</v>
      </c>
      <c r="LX9" s="268">
        <f>LW9</f>
        <v>7</v>
      </c>
      <c r="LY9" s="268">
        <v>10</v>
      </c>
      <c r="LZ9" s="268">
        <v>8</v>
      </c>
      <c r="MA9" s="268">
        <f>LZ9</f>
        <v>8</v>
      </c>
      <c r="MB9" s="268">
        <f>MA9</f>
        <v>8</v>
      </c>
      <c r="MC9" s="268">
        <v>11</v>
      </c>
      <c r="MD9" s="268">
        <v>9</v>
      </c>
      <c r="ME9" s="268">
        <f>MD9</f>
        <v>9</v>
      </c>
      <c r="MF9" s="268">
        <f>ME9</f>
        <v>9</v>
      </c>
      <c r="MG9" s="268">
        <v>12</v>
      </c>
      <c r="MH9" s="268">
        <v>10</v>
      </c>
      <c r="MI9" s="268">
        <f>MH9</f>
        <v>10</v>
      </c>
      <c r="MJ9" s="268">
        <f>MI9</f>
        <v>10</v>
      </c>
      <c r="MK9" s="268">
        <v>13</v>
      </c>
      <c r="ML9" s="268">
        <f>MK9</f>
        <v>13</v>
      </c>
      <c r="MM9" s="268">
        <f t="shared" ref="MM9:MT9" si="165">ML9</f>
        <v>13</v>
      </c>
      <c r="MN9" s="268">
        <f t="shared" si="165"/>
        <v>13</v>
      </c>
      <c r="MO9" s="268">
        <f t="shared" si="165"/>
        <v>13</v>
      </c>
      <c r="MP9" s="268">
        <f t="shared" si="165"/>
        <v>13</v>
      </c>
      <c r="MQ9" s="268">
        <f t="shared" si="165"/>
        <v>13</v>
      </c>
      <c r="MR9" s="268">
        <f t="shared" si="165"/>
        <v>13</v>
      </c>
      <c r="MS9" s="268">
        <f t="shared" si="165"/>
        <v>13</v>
      </c>
      <c r="MT9" s="268">
        <f t="shared" si="165"/>
        <v>13</v>
      </c>
      <c r="MU9" s="268">
        <v>3</v>
      </c>
      <c r="MV9" s="268">
        <v>1</v>
      </c>
      <c r="MW9" s="268">
        <f t="shared" si="96"/>
        <v>1</v>
      </c>
      <c r="MX9" s="268">
        <f>MW9</f>
        <v>1</v>
      </c>
      <c r="MY9" s="268">
        <v>4</v>
      </c>
      <c r="MZ9" s="268">
        <v>2</v>
      </c>
      <c r="NA9" s="268">
        <f>MZ9</f>
        <v>2</v>
      </c>
      <c r="NB9" s="268">
        <f>NA9</f>
        <v>2</v>
      </c>
      <c r="NC9" s="268">
        <v>5</v>
      </c>
      <c r="ND9" s="268">
        <v>3</v>
      </c>
      <c r="NE9" s="268">
        <f>ND9</f>
        <v>3</v>
      </c>
      <c r="NF9" s="268">
        <f>NE9</f>
        <v>3</v>
      </c>
      <c r="NG9" s="268">
        <v>6</v>
      </c>
      <c r="NH9" s="268">
        <v>4</v>
      </c>
      <c r="NI9" s="268">
        <f>NH9</f>
        <v>4</v>
      </c>
      <c r="NJ9" s="268">
        <f>NI9</f>
        <v>4</v>
      </c>
      <c r="NK9" s="268">
        <v>7</v>
      </c>
      <c r="NL9" s="268">
        <v>5</v>
      </c>
      <c r="NM9" s="268">
        <f>NL9</f>
        <v>5</v>
      </c>
      <c r="NN9" s="268">
        <f>NM9</f>
        <v>5</v>
      </c>
      <c r="NO9" s="268">
        <v>8</v>
      </c>
      <c r="NP9" s="268">
        <v>6</v>
      </c>
      <c r="NQ9" s="268">
        <f>NP9</f>
        <v>6</v>
      </c>
      <c r="NR9" s="268">
        <f>NQ9</f>
        <v>6</v>
      </c>
      <c r="NS9" s="268">
        <v>9</v>
      </c>
      <c r="NT9" s="268">
        <v>7</v>
      </c>
      <c r="NU9" s="268">
        <f>NT9</f>
        <v>7</v>
      </c>
      <c r="NV9" s="268">
        <f>NU9</f>
        <v>7</v>
      </c>
      <c r="NW9" s="268">
        <v>10</v>
      </c>
      <c r="NX9" s="268">
        <v>8</v>
      </c>
      <c r="NY9" s="268">
        <f>NX9</f>
        <v>8</v>
      </c>
      <c r="NZ9" s="268">
        <f>NY9</f>
        <v>8</v>
      </c>
      <c r="OA9" s="268">
        <v>11</v>
      </c>
      <c r="OB9" s="268">
        <v>9</v>
      </c>
      <c r="OC9" s="268">
        <f>OB9</f>
        <v>9</v>
      </c>
      <c r="OD9" s="268">
        <f>OC9</f>
        <v>9</v>
      </c>
      <c r="OE9" s="268">
        <v>12</v>
      </c>
      <c r="OF9" s="268">
        <v>10</v>
      </c>
      <c r="OG9" s="268">
        <f>OF9</f>
        <v>10</v>
      </c>
      <c r="OH9" s="268">
        <f>OG9</f>
        <v>10</v>
      </c>
      <c r="OI9" s="268">
        <v>13</v>
      </c>
      <c r="OJ9" s="268">
        <f>OI9</f>
        <v>13</v>
      </c>
      <c r="OK9" s="268">
        <f t="shared" ref="OK9:OR9" si="166">OJ9</f>
        <v>13</v>
      </c>
      <c r="OL9" s="268">
        <f t="shared" si="166"/>
        <v>13</v>
      </c>
      <c r="OM9" s="268">
        <f t="shared" si="166"/>
        <v>13</v>
      </c>
      <c r="ON9" s="268">
        <f t="shared" si="166"/>
        <v>13</v>
      </c>
      <c r="OO9" s="268">
        <f t="shared" si="166"/>
        <v>13</v>
      </c>
      <c r="OP9" s="268">
        <f t="shared" si="166"/>
        <v>13</v>
      </c>
      <c r="OQ9" s="268">
        <f t="shared" si="166"/>
        <v>13</v>
      </c>
      <c r="OR9" s="268">
        <f t="shared" si="166"/>
        <v>13</v>
      </c>
      <c r="OS9" s="268">
        <v>3</v>
      </c>
      <c r="OT9" s="268">
        <v>1</v>
      </c>
      <c r="OU9" s="268">
        <f t="shared" si="107"/>
        <v>1</v>
      </c>
      <c r="OV9" s="268">
        <f>OU9</f>
        <v>1</v>
      </c>
      <c r="OW9" s="268">
        <v>4</v>
      </c>
      <c r="OX9" s="268">
        <v>2</v>
      </c>
      <c r="OY9" s="268">
        <f>OX9</f>
        <v>2</v>
      </c>
      <c r="OZ9" s="268">
        <f>OY9</f>
        <v>2</v>
      </c>
      <c r="PA9" s="268">
        <v>5</v>
      </c>
      <c r="PB9" s="268">
        <v>3</v>
      </c>
      <c r="PC9" s="268">
        <f>PB9</f>
        <v>3</v>
      </c>
      <c r="PD9" s="268">
        <f>PC9</f>
        <v>3</v>
      </c>
      <c r="PE9" s="268">
        <v>6</v>
      </c>
      <c r="PF9" s="268">
        <v>4</v>
      </c>
      <c r="PG9" s="268">
        <f>PF9</f>
        <v>4</v>
      </c>
      <c r="PH9" s="268">
        <f>PG9</f>
        <v>4</v>
      </c>
      <c r="PI9" s="268">
        <v>7</v>
      </c>
      <c r="PJ9" s="268">
        <v>5</v>
      </c>
      <c r="PK9" s="268">
        <f>PJ9</f>
        <v>5</v>
      </c>
      <c r="PL9" s="268">
        <f>PK9</f>
        <v>5</v>
      </c>
      <c r="PM9" s="268">
        <v>8</v>
      </c>
      <c r="PN9" s="268">
        <v>6</v>
      </c>
      <c r="PO9" s="268">
        <f>PN9</f>
        <v>6</v>
      </c>
      <c r="PP9" s="268">
        <f>PO9</f>
        <v>6</v>
      </c>
      <c r="PQ9" s="268">
        <v>9</v>
      </c>
      <c r="PR9" s="268">
        <v>7</v>
      </c>
      <c r="PS9" s="268">
        <f>PR9</f>
        <v>7</v>
      </c>
      <c r="PT9" s="268">
        <f>PS9</f>
        <v>7</v>
      </c>
      <c r="PU9" s="268">
        <v>10</v>
      </c>
      <c r="PV9" s="268">
        <v>8</v>
      </c>
      <c r="PW9" s="268">
        <f>PV9</f>
        <v>8</v>
      </c>
      <c r="PX9" s="268">
        <f>PW9</f>
        <v>8</v>
      </c>
      <c r="PY9" s="268">
        <v>11</v>
      </c>
      <c r="PZ9" s="268">
        <v>9</v>
      </c>
      <c r="QA9" s="268">
        <f>PZ9</f>
        <v>9</v>
      </c>
      <c r="QB9" s="268">
        <f>QA9</f>
        <v>9</v>
      </c>
      <c r="QC9" s="268">
        <v>12</v>
      </c>
      <c r="QD9" s="268">
        <v>10</v>
      </c>
      <c r="QE9" s="268">
        <f>QD9</f>
        <v>10</v>
      </c>
      <c r="QF9" s="268">
        <f>QE9</f>
        <v>10</v>
      </c>
      <c r="QG9" s="268">
        <v>13</v>
      </c>
      <c r="QH9" s="268">
        <f>QG9</f>
        <v>13</v>
      </c>
      <c r="QI9" s="268">
        <f t="shared" ref="QI9:QP9" si="167">QH9</f>
        <v>13</v>
      </c>
      <c r="QJ9" s="268">
        <f t="shared" si="167"/>
        <v>13</v>
      </c>
      <c r="QK9" s="268">
        <f t="shared" si="167"/>
        <v>13</v>
      </c>
      <c r="QL9" s="268">
        <f t="shared" si="167"/>
        <v>13</v>
      </c>
      <c r="QM9" s="268">
        <f t="shared" si="167"/>
        <v>13</v>
      </c>
      <c r="QN9" s="268">
        <f t="shared" si="167"/>
        <v>13</v>
      </c>
      <c r="QO9" s="268">
        <f t="shared" si="167"/>
        <v>13</v>
      </c>
      <c r="QP9" s="268">
        <f t="shared" si="167"/>
        <v>13</v>
      </c>
      <c r="QQ9" s="268">
        <v>3</v>
      </c>
      <c r="QR9" s="268">
        <v>1</v>
      </c>
      <c r="QS9" s="268">
        <f t="shared" si="118"/>
        <v>1</v>
      </c>
      <c r="QT9" s="268">
        <f>QS9</f>
        <v>1</v>
      </c>
      <c r="QU9" s="268">
        <v>4</v>
      </c>
      <c r="QV9" s="268">
        <v>2</v>
      </c>
      <c r="QW9" s="268">
        <f>QV9</f>
        <v>2</v>
      </c>
      <c r="QX9" s="268">
        <f>QW9</f>
        <v>2</v>
      </c>
      <c r="QY9" s="268">
        <v>5</v>
      </c>
      <c r="QZ9" s="268">
        <v>3</v>
      </c>
      <c r="RA9" s="268">
        <f>QZ9</f>
        <v>3</v>
      </c>
      <c r="RB9" s="268">
        <f>RA9</f>
        <v>3</v>
      </c>
      <c r="RC9" s="268">
        <v>6</v>
      </c>
      <c r="RD9" s="268">
        <v>4</v>
      </c>
      <c r="RE9" s="268">
        <f>RD9</f>
        <v>4</v>
      </c>
      <c r="RF9" s="268">
        <f>RE9</f>
        <v>4</v>
      </c>
      <c r="RG9" s="268">
        <v>7</v>
      </c>
      <c r="RH9" s="268">
        <v>5</v>
      </c>
      <c r="RI9" s="268">
        <f>RH9</f>
        <v>5</v>
      </c>
      <c r="RJ9" s="268">
        <f>RI9</f>
        <v>5</v>
      </c>
      <c r="RK9" s="268">
        <v>8</v>
      </c>
      <c r="RL9" s="268">
        <v>6</v>
      </c>
      <c r="RM9" s="268">
        <f>RL9</f>
        <v>6</v>
      </c>
      <c r="RN9" s="268">
        <f>RM9</f>
        <v>6</v>
      </c>
      <c r="RO9" s="268">
        <v>9</v>
      </c>
      <c r="RP9" s="268">
        <v>7</v>
      </c>
      <c r="RQ9" s="268">
        <f>RP9</f>
        <v>7</v>
      </c>
      <c r="RR9" s="268">
        <f>RQ9</f>
        <v>7</v>
      </c>
      <c r="RS9" s="268">
        <v>10</v>
      </c>
      <c r="RT9" s="268">
        <v>8</v>
      </c>
      <c r="RU9" s="268">
        <f>RT9</f>
        <v>8</v>
      </c>
      <c r="RV9" s="268">
        <f>RU9</f>
        <v>8</v>
      </c>
      <c r="RW9" s="268">
        <v>11</v>
      </c>
      <c r="RX9" s="268">
        <v>9</v>
      </c>
      <c r="RY9" s="268">
        <f>RX9</f>
        <v>9</v>
      </c>
      <c r="RZ9" s="268">
        <f>RY9</f>
        <v>9</v>
      </c>
      <c r="SA9" s="268">
        <v>12</v>
      </c>
      <c r="SB9" s="268">
        <v>10</v>
      </c>
      <c r="SC9" s="268">
        <f>SB9</f>
        <v>10</v>
      </c>
      <c r="SD9" s="268">
        <f>SC9</f>
        <v>10</v>
      </c>
      <c r="SE9" s="268">
        <v>13</v>
      </c>
      <c r="SF9" s="268">
        <f>SE9</f>
        <v>13</v>
      </c>
      <c r="SG9" s="268">
        <f t="shared" ref="SG9:SN9" si="168">SF9</f>
        <v>13</v>
      </c>
      <c r="SH9" s="268">
        <f t="shared" si="168"/>
        <v>13</v>
      </c>
      <c r="SI9" s="268">
        <f t="shared" si="168"/>
        <v>13</v>
      </c>
      <c r="SJ9" s="268">
        <f t="shared" si="168"/>
        <v>13</v>
      </c>
      <c r="SK9" s="268">
        <f t="shared" si="168"/>
        <v>13</v>
      </c>
      <c r="SL9" s="268">
        <f t="shared" si="168"/>
        <v>13</v>
      </c>
      <c r="SM9" s="268">
        <f t="shared" si="168"/>
        <v>13</v>
      </c>
      <c r="SN9" s="268">
        <f t="shared" si="168"/>
        <v>13</v>
      </c>
      <c r="SO9" s="268">
        <v>3</v>
      </c>
      <c r="SP9" s="268">
        <v>1</v>
      </c>
      <c r="SQ9" s="268">
        <f t="shared" si="129"/>
        <v>1</v>
      </c>
      <c r="SR9" s="268">
        <f>SQ9</f>
        <v>1</v>
      </c>
      <c r="SS9" s="268">
        <v>4</v>
      </c>
      <c r="ST9" s="268">
        <v>2</v>
      </c>
      <c r="SU9" s="268">
        <f>ST9</f>
        <v>2</v>
      </c>
      <c r="SV9" s="268">
        <f>SU9</f>
        <v>2</v>
      </c>
      <c r="SW9" s="268">
        <v>5</v>
      </c>
      <c r="SX9" s="268">
        <v>3</v>
      </c>
      <c r="SY9" s="268">
        <f>SX9</f>
        <v>3</v>
      </c>
      <c r="SZ9" s="268">
        <f>SY9</f>
        <v>3</v>
      </c>
      <c r="TA9" s="268">
        <v>6</v>
      </c>
      <c r="TB9" s="268">
        <v>4</v>
      </c>
      <c r="TC9" s="268">
        <f>TB9</f>
        <v>4</v>
      </c>
      <c r="TD9" s="268">
        <f>TC9</f>
        <v>4</v>
      </c>
      <c r="TE9" s="268">
        <v>7</v>
      </c>
      <c r="TF9" s="268">
        <v>5</v>
      </c>
      <c r="TG9" s="268">
        <f>TF9</f>
        <v>5</v>
      </c>
      <c r="TH9" s="268">
        <f>TG9</f>
        <v>5</v>
      </c>
      <c r="TI9" s="268">
        <v>8</v>
      </c>
      <c r="TJ9" s="268">
        <v>6</v>
      </c>
      <c r="TK9" s="268">
        <f>TJ9</f>
        <v>6</v>
      </c>
      <c r="TL9" s="268">
        <f>TK9</f>
        <v>6</v>
      </c>
      <c r="TM9" s="268">
        <v>9</v>
      </c>
      <c r="TN9" s="268">
        <v>7</v>
      </c>
      <c r="TO9" s="268">
        <f>TN9</f>
        <v>7</v>
      </c>
      <c r="TP9" s="268">
        <f>TO9</f>
        <v>7</v>
      </c>
      <c r="TQ9" s="268">
        <v>10</v>
      </c>
      <c r="TR9" s="268">
        <v>8</v>
      </c>
      <c r="TS9" s="268">
        <f>TR9</f>
        <v>8</v>
      </c>
      <c r="TT9" s="268">
        <f>TS9</f>
        <v>8</v>
      </c>
      <c r="TU9" s="268">
        <v>11</v>
      </c>
      <c r="TV9" s="268">
        <v>9</v>
      </c>
      <c r="TW9" s="268">
        <f>TV9</f>
        <v>9</v>
      </c>
      <c r="TX9" s="268">
        <f>TW9</f>
        <v>9</v>
      </c>
      <c r="TY9" s="268">
        <v>12</v>
      </c>
      <c r="TZ9" s="268">
        <v>10</v>
      </c>
      <c r="UA9" s="268">
        <f>TZ9</f>
        <v>10</v>
      </c>
      <c r="UB9" s="268">
        <f>UA9</f>
        <v>10</v>
      </c>
      <c r="UC9" s="268">
        <v>13</v>
      </c>
      <c r="UD9" s="268">
        <f>UC9</f>
        <v>13</v>
      </c>
      <c r="UE9" s="268">
        <f t="shared" ref="UE9:UL9" si="169">UD9</f>
        <v>13</v>
      </c>
      <c r="UF9" s="268">
        <f t="shared" si="169"/>
        <v>13</v>
      </c>
      <c r="UG9" s="268">
        <f t="shared" si="169"/>
        <v>13</v>
      </c>
      <c r="UH9" s="268">
        <f t="shared" si="169"/>
        <v>13</v>
      </c>
      <c r="UI9" s="268">
        <f t="shared" si="169"/>
        <v>13</v>
      </c>
      <c r="UJ9" s="268">
        <f t="shared" si="169"/>
        <v>13</v>
      </c>
      <c r="UK9" s="268">
        <f t="shared" si="169"/>
        <v>13</v>
      </c>
      <c r="UL9" s="268">
        <f t="shared" si="169"/>
        <v>13</v>
      </c>
      <c r="VI9" s="268">
        <v>1</v>
      </c>
      <c r="VK9" s="268">
        <v>1</v>
      </c>
      <c r="VM9" s="268">
        <v>1</v>
      </c>
      <c r="VQ9" s="268">
        <v>1</v>
      </c>
      <c r="VT9" s="268">
        <v>1</v>
      </c>
      <c r="VV9" s="268">
        <v>1</v>
      </c>
      <c r="VX9" s="268">
        <v>1</v>
      </c>
      <c r="VZ9" s="268">
        <v>1</v>
      </c>
      <c r="WB9" s="268">
        <v>1</v>
      </c>
      <c r="WC9" s="334"/>
      <c r="WD9" s="268"/>
      <c r="WE9" s="334"/>
      <c r="WF9" s="334"/>
      <c r="WG9" s="334"/>
    </row>
    <row r="10" spans="1:730" s="195" customFormat="1" ht="27" thickBot="1" x14ac:dyDescent="0.25">
      <c r="A10" s="187"/>
      <c r="B10" s="179" t="str">
        <f>Translations!B344</f>
        <v>топлофикационни дружества</v>
      </c>
      <c r="F10" s="333"/>
      <c r="VR10" s="268"/>
    </row>
    <row r="11" spans="1:730" s="181" customFormat="1" ht="110.65" customHeight="1" thickBot="1" x14ac:dyDescent="0.25">
      <c r="A11" s="340"/>
      <c r="B11" s="169" t="str">
        <f>IF(INDEX('Opinion Statement (DistHeat)'!$A:$A,B$8)="","",INDEX('Opinion Statement (DistHeat)'!$A:$A,B$8))</f>
        <v>Наименование на топлофикационната компания</v>
      </c>
      <c r="C11" s="169" t="str">
        <f>IF(INDEX('Opinion Statement (DistHeat)'!$A:$A,C$8)="","",INDEX('Opinion Statement (DistHeat)'!$A:$A,C$8))</f>
        <v>Адрес на топлофикационна компания</v>
      </c>
      <c r="D11" s="169" t="str">
        <f>IF(INDEX('Opinion Statement (DistHeat)'!$A:$A,D$8)="","",INDEX('Opinion Statement (DistHeat)'!$A:$A,D$8))</f>
        <v>Дата(и) на съответния план за неутралност по отношение на климата и срок на валидност за всеки план:</v>
      </c>
      <c r="E11" s="169" t="str">
        <f>IF(INDEX('Opinion Statement (DistHeat)'!$A:$A,E$8)="","",INDEX('Opinion Statement (DistHeat)'!$A:$A,E$8))</f>
        <v>Изброените по-горе планове за неутралност по отношение на климата проверени ли са от компетентния орган и счетени ли са за съответстващи?</v>
      </c>
      <c r="F11" s="169" t="str">
        <f>IF(INDEX('Opinion Statement (DistHeat)'!$A:$A,F$8)="","",INDEX('Opinion Statement (DistHeat)'!$A:$A,F$8))</f>
        <v>Съответен компетентен орган, който проверява плановете за неутралност по отношение на климата:</v>
      </c>
      <c r="G11" s="169" t="str">
        <f>IF(INDEX('Opinion Statement (DistHeat)'!$A:$A,G$8)="","",INDEX('Opinion Statement (DistHeat)'!$A:$A,G$8))</f>
        <v>Период на докладване</v>
      </c>
      <c r="H11" s="344" t="str">
        <f>IF(INDEX('Opinion Statement (DistHeat)'!$A:$A,H$8)="","",INDEX('Opinion Statement (DistHeat)'!$A:$A,H$8))</f>
        <v>Дата на доклада за неутралност по отношение на климата:</v>
      </c>
      <c r="I11" s="345" t="str">
        <f>IF(INDEX('Opinion Statement (DistHeat)'!$A:$A,I$8)="","",INDEX('Opinion Statement (DistHeat)'!$A:$A,I$8))</f>
        <v>Име на инсталацията:</v>
      </c>
      <c r="J11" s="346" t="str">
        <f>IF(INDEX('Opinion Statement (DistHeat)'!$C:$C,J$8)="","",INDEX('Opinion Statement (DistHeat)'!$C:$C,J$8))</f>
        <v>Уникален идентификационен номер:</v>
      </c>
      <c r="K11" s="346" t="str">
        <f>IF(INDEX('Opinion Statement (DistHeat)'!$D:$D,K$8)="","",INDEX('Opinion Statement (DistHeat)'!$D:$D,K$8))</f>
        <v>Номер на разрешителното за ПГ:</v>
      </c>
      <c r="L11" s="346" t="str">
        <f>IF(INDEX('Opinion Statement (DistHeat)'!$E:$E,L$8)="","",INDEX('Opinion Statement (DistHeat)'!$E:$E,L$8))</f>
        <v>Приложение I Дейност:</v>
      </c>
      <c r="M11" s="347" t="str">
        <f>IF(INDEX('Opinion Statement (DistHeat)'!$F:$F,M$8)="","",INDEX('Opinion Statement (DistHeat)'!$F:$F,M$8))</f>
        <v>Адрес на инсталацията:</v>
      </c>
      <c r="N11" s="345" t="str">
        <f>IF(INDEX('Opinion Statement (DistHeat)'!$A:$A,N$8)="","",INDEX('Opinion Statement (DistHeat)'!$A:$A,N$8))</f>
        <v>Име на инсталацията:</v>
      </c>
      <c r="O11" s="346" t="str">
        <f>IF(INDEX('Opinion Statement (DistHeat)'!$C:$C,O$8)="","",INDEX('Opinion Statement (DistHeat)'!$C:$C,O$8))</f>
        <v>Уникален идентификационен номер:</v>
      </c>
      <c r="P11" s="346" t="str">
        <f>IF(INDEX('Opinion Statement (DistHeat)'!$D:$D,P$8)="","",INDEX('Opinion Statement (DistHeat)'!$D:$D,P$8))</f>
        <v>Номер на разрешителното за ПГ:</v>
      </c>
      <c r="Q11" s="346" t="str">
        <f>IF(INDEX('Opinion Statement (DistHeat)'!$E:$E,Q$8)="","",INDEX('Opinion Statement (DistHeat)'!$E:$E,Q$8))</f>
        <v>Приложение I Дейност:</v>
      </c>
      <c r="R11" s="347" t="str">
        <f>IF(INDEX('Opinion Statement (DistHeat)'!$F:$F,R$8)="","",INDEX('Opinion Statement (DistHeat)'!$F:$F,R$8))</f>
        <v>Адрес на инсталацията:</v>
      </c>
      <c r="S11" s="345" t="str">
        <f>IF(INDEX('Opinion Statement (DistHeat)'!$A:$A,S$8)="","",INDEX('Opinion Statement (DistHeat)'!$A:$A,S$8))</f>
        <v>Име на инсталацията:</v>
      </c>
      <c r="T11" s="346" t="str">
        <f>IF(INDEX('Opinion Statement (DistHeat)'!$C:$C,T$8)="","",INDEX('Opinion Statement (DistHeat)'!$C:$C,T$8))</f>
        <v>Уникален идентификационен номер:</v>
      </c>
      <c r="U11" s="346" t="str">
        <f>IF(INDEX('Opinion Statement (DistHeat)'!$D:$D,U$8)="","",INDEX('Opinion Statement (DistHeat)'!$D:$D,U$8))</f>
        <v>Номер на разрешителното за ПГ:</v>
      </c>
      <c r="V11" s="346" t="str">
        <f>IF(INDEX('Opinion Statement (DistHeat)'!$E:$E,V$8)="","",INDEX('Opinion Statement (DistHeat)'!$E:$E,V$8))</f>
        <v>Приложение I Дейност:</v>
      </c>
      <c r="W11" s="347" t="str">
        <f>IF(INDEX('Opinion Statement (DistHeat)'!$F:$F,W$8)="","",INDEX('Opinion Statement (DistHeat)'!$F:$F,W$8))</f>
        <v>Адрес на инсталацията:</v>
      </c>
      <c r="X11" s="345" t="str">
        <f>IF(INDEX('Opinion Statement (DistHeat)'!$A:$A,X$8)="","",INDEX('Opinion Statement (DistHeat)'!$A:$A,X$8))</f>
        <v>Име на инсталацията:</v>
      </c>
      <c r="Y11" s="346" t="str">
        <f>IF(INDEX('Opinion Statement (DistHeat)'!$C:$C,Y$8)="","",INDEX('Opinion Statement (DistHeat)'!$C:$C,Y$8))</f>
        <v>Уникален идентификационен номер:</v>
      </c>
      <c r="Z11" s="346" t="str">
        <f>IF(INDEX('Opinion Statement (DistHeat)'!$D:$D,Z$8)="","",INDEX('Opinion Statement (DistHeat)'!$D:$D,Z$8))</f>
        <v>Номер на разрешителното за ПГ:</v>
      </c>
      <c r="AA11" s="346" t="str">
        <f>IF(INDEX('Opinion Statement (DistHeat)'!$E:$E,AA$8)="","",INDEX('Opinion Statement (DistHeat)'!$E:$E,AA$8))</f>
        <v>Приложение I Дейност:</v>
      </c>
      <c r="AB11" s="347" t="str">
        <f>IF(INDEX('Opinion Statement (DistHeat)'!$F:$F,AB$8)="","",INDEX('Opinion Statement (DistHeat)'!$F:$F,AB$8))</f>
        <v>Адрес на инсталацията:</v>
      </c>
      <c r="AC11" s="345" t="str">
        <f>IF(INDEX('Opinion Statement (DistHeat)'!$A:$A,AC$8)="","",INDEX('Opinion Statement (DistHeat)'!$A:$A,AC$8))</f>
        <v>Име на инсталацията:</v>
      </c>
      <c r="AD11" s="346" t="str">
        <f>IF(INDEX('Opinion Statement (DistHeat)'!$C:$C,AD$8)="","",INDEX('Opinion Statement (DistHeat)'!$C:$C,AD$8))</f>
        <v>Уникален идентификационен номер:</v>
      </c>
      <c r="AE11" s="346" t="str">
        <f>IF(INDEX('Opinion Statement (DistHeat)'!$D:$D,AE$8)="","",INDEX('Opinion Statement (DistHeat)'!$D:$D,AE$8))</f>
        <v>Номер на разрешителното за ПГ:</v>
      </c>
      <c r="AF11" s="346" t="str">
        <f>IF(INDEX('Opinion Statement (DistHeat)'!$E:$E,AF$8)="","",INDEX('Opinion Statement (DistHeat)'!$E:$E,AF$8))</f>
        <v>Приложение I Дейност:</v>
      </c>
      <c r="AG11" s="347" t="str">
        <f>IF(INDEX('Opinion Statement (DistHeat)'!$F:$F,AG$8)="","",INDEX('Opinion Statement (DistHeat)'!$F:$F,AG$8))</f>
        <v>Адрес на инсталацията:</v>
      </c>
      <c r="AH11" s="345" t="str">
        <f>IF(INDEX('Opinion Statement (DistHeat)'!$A:$A,AH$8)="","",INDEX('Opinion Statement (DistHeat)'!$A:$A,AH$8))</f>
        <v>Име на инсталацията:</v>
      </c>
      <c r="AI11" s="346" t="str">
        <f>IF(INDEX('Opinion Statement (DistHeat)'!$C:$C,AI$8)="","",INDEX('Opinion Statement (DistHeat)'!$C:$C,AI$8))</f>
        <v>Уникален идентификационен номер:</v>
      </c>
      <c r="AJ11" s="346" t="str">
        <f>IF(INDEX('Opinion Statement (DistHeat)'!$D:$D,AJ$8)="","",INDEX('Opinion Statement (DistHeat)'!$D:$D,AJ$8))</f>
        <v>Номер на разрешителното за ПГ:</v>
      </c>
      <c r="AK11" s="346" t="str">
        <f>IF(INDEX('Opinion Statement (DistHeat)'!$E:$E,AK$8)="","",INDEX('Opinion Statement (DistHeat)'!$E:$E,AK$8))</f>
        <v>Приложение I Дейност:</v>
      </c>
      <c r="AL11" s="347" t="str">
        <f>IF(INDEX('Opinion Statement (DistHeat)'!$F:$F,AL$8)="","",INDEX('Opinion Statement (DistHeat)'!$F:$F,AL$8))</f>
        <v>Адрес на инсталацията:</v>
      </c>
      <c r="AM11" s="345" t="str">
        <f>IF(INDEX('Opinion Statement (DistHeat)'!$A:$A,AM$8)="","",INDEX('Opinion Statement (DistHeat)'!$A:$A,AM$8))</f>
        <v>Име на инсталацията:</v>
      </c>
      <c r="AN11" s="346" t="str">
        <f>IF(INDEX('Opinion Statement (DistHeat)'!$C:$C,AN$8)="","",INDEX('Opinion Statement (DistHeat)'!$C:$C,AN$8))</f>
        <v>Уникален идентификационен номер:</v>
      </c>
      <c r="AO11" s="346" t="str">
        <f>IF(INDEX('Opinion Statement (DistHeat)'!$D:$D,AO$8)="","",INDEX('Opinion Statement (DistHeat)'!$D:$D,AO$8))</f>
        <v>Номер на разрешителното за ПГ:</v>
      </c>
      <c r="AP11" s="346" t="str">
        <f>IF(INDEX('Opinion Statement (DistHeat)'!$E:$E,AP$8)="","",INDEX('Opinion Statement (DistHeat)'!$E:$E,AP$8))</f>
        <v>Приложение I Дейност:</v>
      </c>
      <c r="AQ11" s="347" t="str">
        <f>IF(INDEX('Opinion Statement (DistHeat)'!$F:$F,AQ$8)="","",INDEX('Opinion Statement (DistHeat)'!$F:$F,AQ$8))</f>
        <v>Адрес на инсталацията:</v>
      </c>
      <c r="AR11" s="345" t="str">
        <f>IF(INDEX('Opinion Statement (DistHeat)'!$A:$A,AR$8)="","",INDEX('Opinion Statement (DistHeat)'!$A:$A,AR$8))</f>
        <v>Име на инсталацията:</v>
      </c>
      <c r="AS11" s="346" t="str">
        <f>IF(INDEX('Opinion Statement (DistHeat)'!$C:$C,AS$8)="","",INDEX('Opinion Statement (DistHeat)'!$C:$C,AS$8))</f>
        <v>Уникален идентификационен номер:</v>
      </c>
      <c r="AT11" s="346" t="str">
        <f>IF(INDEX('Opinion Statement (DistHeat)'!$D:$D,AT$8)="","",INDEX('Opinion Statement (DistHeat)'!$D:$D,AT$8))</f>
        <v>Номер на разрешителното за ПГ:</v>
      </c>
      <c r="AU11" s="346" t="str">
        <f>IF(INDEX('Opinion Statement (DistHeat)'!$E:$E,AU$8)="","",INDEX('Opinion Statement (DistHeat)'!$E:$E,AU$8))</f>
        <v>Приложение I Дейност:</v>
      </c>
      <c r="AV11" s="347" t="str">
        <f>IF(INDEX('Opinion Statement (DistHeat)'!$F:$F,AV$8)="","",INDEX('Opinion Statement (DistHeat)'!$F:$F,AV$8))</f>
        <v>Адрес на инсталацията:</v>
      </c>
      <c r="AW11" s="345" t="str">
        <f>IF(INDEX('Opinion Statement (DistHeat)'!$A:$A,AW$8)="","",INDEX('Opinion Statement (DistHeat)'!$A:$A,AW$8))</f>
        <v>Име на инсталацията:</v>
      </c>
      <c r="AX11" s="346" t="str">
        <f>IF(INDEX('Opinion Statement (DistHeat)'!$C:$C,AX$8)="","",INDEX('Opinion Statement (DistHeat)'!$C:$C,AX$8))</f>
        <v>Уникален идентификационен номер:</v>
      </c>
      <c r="AY11" s="346" t="str">
        <f>IF(INDEX('Opinion Statement (DistHeat)'!$D:$D,AY$8)="","",INDEX('Opinion Statement (DistHeat)'!$D:$D,AY$8))</f>
        <v>Номер на разрешителното за ПГ:</v>
      </c>
      <c r="AZ11" s="346" t="str">
        <f>IF(INDEX('Opinion Statement (DistHeat)'!$E:$E,AZ$8)="","",INDEX('Opinion Statement (DistHeat)'!$E:$E,AZ$8))</f>
        <v>Приложение I Дейност:</v>
      </c>
      <c r="BA11" s="347" t="str">
        <f>IF(INDEX('Opinion Statement (DistHeat)'!$F:$F,BA$8)="","",INDEX('Opinion Statement (DistHeat)'!$F:$F,BA$8))</f>
        <v>Адрес на инсталацията:</v>
      </c>
      <c r="BB11" s="345" t="str">
        <f>IF(INDEX('Opinion Statement (DistHeat)'!$A:$A,BB$8)="","",INDEX('Opinion Statement (DistHeat)'!$A:$A,BB$8))</f>
        <v>Име на инсталацията:</v>
      </c>
      <c r="BC11" s="346" t="str">
        <f>IF(INDEX('Opinion Statement (DistHeat)'!$C:$C,BC$8)="","",INDEX('Opinion Statement (DistHeat)'!$C:$C,BC$8))</f>
        <v>Уникален идентификационен номер:</v>
      </c>
      <c r="BD11" s="346" t="str">
        <f>IF(INDEX('Opinion Statement (DistHeat)'!$D:$D,BD$8)="","",INDEX('Opinion Statement (DistHeat)'!$D:$D,BD$8))</f>
        <v>Номер на разрешителното за ПГ:</v>
      </c>
      <c r="BE11" s="346" t="str">
        <f>IF(INDEX('Opinion Statement (DistHeat)'!$E:$E,BE$8)="","",INDEX('Opinion Statement (DistHeat)'!$E:$E,BE$8))</f>
        <v>Приложение I Дейност:</v>
      </c>
      <c r="BF11" s="347" t="str">
        <f>IF(INDEX('Opinion Statement (DistHeat)'!$F:$F,BF$8)="","",INDEX('Opinion Statement (DistHeat)'!$F:$F,BF$8))</f>
        <v>Адрес на инсталацията:</v>
      </c>
      <c r="BG11" s="345" t="str">
        <f>IF(INDEX('Opinion Statement (DistHeat)'!$A:$A,BG$8)="","",INDEX('Opinion Statement (DistHeat)'!$A:$A,BG$8))</f>
        <v>IN01</v>
      </c>
      <c r="BH11" s="368" t="str">
        <f>IF(INDEX('Opinion Statement (DistHeat)'!$B:$B,BG$8)="","",INDEX('Opinion Statement (DistHeat)'!$B:$B,BG$8))</f>
        <v xml:space="preserve"> </v>
      </c>
      <c r="BI11" s="369"/>
      <c r="BJ11" s="370"/>
      <c r="BK11" s="345" t="str">
        <f>IF(INDEX('Opinion Statement (DistHeat)'!$A:$A,BK$8)="","",INDEX('Opinion Statement (DistHeat)'!$A:$A,BK$8))</f>
        <v>IN01</v>
      </c>
      <c r="BL11" s="368" t="str">
        <f>IF(INDEX('Opinion Statement (DistHeat)'!$B:$B,BK$8)="","",INDEX('Opinion Statement (DistHeat)'!$B:$B,BK$8))</f>
        <v xml:space="preserve"> </v>
      </c>
      <c r="BM11" s="369"/>
      <c r="BN11" s="371"/>
      <c r="BO11" s="345" t="str">
        <f>IF(INDEX('Opinion Statement (DistHeat)'!$A:$A,BO$8)="","",INDEX('Opinion Statement (DistHeat)'!$A:$A,BO$8))</f>
        <v>IN01</v>
      </c>
      <c r="BP11" s="368" t="str">
        <f>IF(INDEX('Opinion Statement (DistHeat)'!$B:$B,BO$8)="","",INDEX('Opinion Statement (DistHeat)'!$B:$B,BO$8))</f>
        <v xml:space="preserve"> </v>
      </c>
      <c r="BQ11" s="369"/>
      <c r="BR11" s="371"/>
      <c r="BS11" s="345" t="str">
        <f>IF(INDEX('Opinion Statement (DistHeat)'!$A:$A,BS$8)="","",INDEX('Opinion Statement (DistHeat)'!$A:$A,BS$8))</f>
        <v>IN01</v>
      </c>
      <c r="BT11" s="368" t="str">
        <f>IF(INDEX('Opinion Statement (DistHeat)'!$B:$B,BS$8)="","",INDEX('Opinion Statement (DistHeat)'!$B:$B,BS$8))</f>
        <v xml:space="preserve"> </v>
      </c>
      <c r="BU11" s="369"/>
      <c r="BV11" s="371"/>
      <c r="BW11" s="345" t="str">
        <f>IF(INDEX('Opinion Statement (DistHeat)'!$A:$A,BW$8)="","",INDEX('Opinion Statement (DistHeat)'!$A:$A,BW$8))</f>
        <v>IN01</v>
      </c>
      <c r="BX11" s="368" t="str">
        <f>IF(INDEX('Opinion Statement (DistHeat)'!$B:$B,BW$8)="","",INDEX('Opinion Statement (DistHeat)'!$B:$B,BW$8))</f>
        <v xml:space="preserve"> </v>
      </c>
      <c r="BY11" s="369"/>
      <c r="BZ11" s="371"/>
      <c r="CA11" s="345" t="str">
        <f>IF(INDEX('Opinion Statement (DistHeat)'!$A:$A,CA$8)="","",INDEX('Opinion Statement (DistHeat)'!$A:$A,CA$8))</f>
        <v>IN01</v>
      </c>
      <c r="CB11" s="368" t="str">
        <f>IF(INDEX('Opinion Statement (DistHeat)'!$B:$B,CA$8)="","",INDEX('Opinion Statement (DistHeat)'!$B:$B,CA$8))</f>
        <v xml:space="preserve"> </v>
      </c>
      <c r="CC11" s="369"/>
      <c r="CD11" s="371"/>
      <c r="CE11" s="345" t="str">
        <f>IF(INDEX('Opinion Statement (DistHeat)'!$A:$A,CE$8)="","",INDEX('Opinion Statement (DistHeat)'!$A:$A,CE$8))</f>
        <v>IN01</v>
      </c>
      <c r="CF11" s="368" t="str">
        <f>IF(INDEX('Opinion Statement (DistHeat)'!$B:$B,CE$8)="","",INDEX('Opinion Statement (DistHeat)'!$B:$B,CE$8))</f>
        <v xml:space="preserve"> </v>
      </c>
      <c r="CG11" s="369"/>
      <c r="CH11" s="371"/>
      <c r="CI11" s="345" t="str">
        <f>IF(INDEX('Opinion Statement (DistHeat)'!$A:$A,CI$8)="","",INDEX('Opinion Statement (DistHeat)'!$A:$A,CI$8))</f>
        <v>IN01</v>
      </c>
      <c r="CJ11" s="368" t="str">
        <f>IF(INDEX('Opinion Statement (DistHeat)'!$B:$B,CI$8)="","",INDEX('Opinion Statement (DistHeat)'!$B:$B,CI$8))</f>
        <v xml:space="preserve"> </v>
      </c>
      <c r="CK11" s="369"/>
      <c r="CL11" s="371"/>
      <c r="CM11" s="345" t="str">
        <f>IF(INDEX('Opinion Statement (DistHeat)'!$A:$A,CM$8)="","",INDEX('Opinion Statement (DistHeat)'!$A:$A,CM$8))</f>
        <v>IN01</v>
      </c>
      <c r="CN11" s="368" t="str">
        <f>IF(INDEX('Opinion Statement (DistHeat)'!$B:$B,CM$8)="","",INDEX('Opinion Statement (DistHeat)'!$B:$B,CM$8))</f>
        <v xml:space="preserve"> </v>
      </c>
      <c r="CO11" s="369"/>
      <c r="CP11" s="371"/>
      <c r="CQ11" s="345" t="str">
        <f>IF(INDEX('Opinion Statement (DistHeat)'!$A:$A,CQ$8)="","",INDEX('Opinion Statement (DistHeat)'!$A:$A,CQ$8))</f>
        <v>IN01</v>
      </c>
      <c r="CR11" s="368" t="str">
        <f>IF(INDEX('Opinion Statement (DistHeat)'!$B:$B,CQ$8)="","",INDEX('Opinion Statement (DistHeat)'!$B:$B,CQ$8))</f>
        <v xml:space="preserve"> </v>
      </c>
      <c r="CS11" s="369"/>
      <c r="CT11" s="369"/>
      <c r="CU11" s="351" t="str">
        <f>IF(INDEX('Opinion Statement (DistHeat)'!$A:$A,CU$8)="","",INDEX('Opinion Statement (DistHeat)'!$A:$A,CU$8))</f>
        <v>IN01</v>
      </c>
      <c r="CV11" s="375"/>
      <c r="CW11" s="375"/>
      <c r="CX11" s="375"/>
      <c r="CY11" s="375"/>
      <c r="CZ11" s="375"/>
      <c r="DA11" s="375"/>
      <c r="DB11" s="375"/>
      <c r="DC11" s="375"/>
      <c r="DD11" s="376"/>
      <c r="DE11" s="349" t="str">
        <f>IF(INDEX('Opinion Statement (DistHeat)'!$A:$A,DE$8)="","",INDEX('Opinion Statement (DistHeat)'!$A:$A,DE$8))</f>
        <v>IN02</v>
      </c>
      <c r="DF11" s="360" t="str">
        <f>IF(INDEX('Opinion Statement (DistHeat)'!$B:$B,DE$8)="","",INDEX('Opinion Statement (DistHeat)'!$B:$B,DE$8))</f>
        <v xml:space="preserve"> </v>
      </c>
      <c r="DG11" s="361"/>
      <c r="DH11" s="367"/>
      <c r="DI11" s="349" t="str">
        <f>IF(INDEX('Opinion Statement (DistHeat)'!$A:$A,DI$8)="","",INDEX('Opinion Statement (DistHeat)'!$A:$A,DI$8))</f>
        <v>IN02</v>
      </c>
      <c r="DJ11" s="360" t="str">
        <f>IF(INDEX('Opinion Statement (DistHeat)'!$B:$B,DI$8)="","",INDEX('Opinion Statement (DistHeat)'!$B:$B,DI$8))</f>
        <v xml:space="preserve"> </v>
      </c>
      <c r="DK11" s="361"/>
      <c r="DL11" s="362"/>
      <c r="DM11" s="349" t="str">
        <f>IF(INDEX('Opinion Statement (DistHeat)'!$A:$A,DM$8)="","",INDEX('Opinion Statement (DistHeat)'!$A:$A,DM$8))</f>
        <v>IN02</v>
      </c>
      <c r="DN11" s="360" t="str">
        <f>IF(INDEX('Opinion Statement (DistHeat)'!$B:$B,DM$8)="","",INDEX('Opinion Statement (DistHeat)'!$B:$B,DM$8))</f>
        <v xml:space="preserve"> </v>
      </c>
      <c r="DO11" s="361"/>
      <c r="DP11" s="362"/>
      <c r="DQ11" s="349" t="str">
        <f>IF(INDEX('Opinion Statement (DistHeat)'!$A:$A,DQ$8)="","",INDEX('Opinion Statement (DistHeat)'!$A:$A,DQ$8))</f>
        <v>IN02</v>
      </c>
      <c r="DR11" s="360" t="str">
        <f>IF(INDEX('Opinion Statement (DistHeat)'!$B:$B,DQ$8)="","",INDEX('Opinion Statement (DistHeat)'!$B:$B,DQ$8))</f>
        <v xml:space="preserve"> </v>
      </c>
      <c r="DS11" s="361"/>
      <c r="DT11" s="362"/>
      <c r="DU11" s="349" t="str">
        <f>IF(INDEX('Opinion Statement (DistHeat)'!$A:$A,DU$8)="","",INDEX('Opinion Statement (DistHeat)'!$A:$A,DU$8))</f>
        <v>IN02</v>
      </c>
      <c r="DV11" s="360" t="str">
        <f>IF(INDEX('Opinion Statement (DistHeat)'!$B:$B,DU$8)="","",INDEX('Opinion Statement (DistHeat)'!$B:$B,DU$8))</f>
        <v xml:space="preserve"> </v>
      </c>
      <c r="DW11" s="361"/>
      <c r="DX11" s="362"/>
      <c r="DY11" s="349" t="str">
        <f>IF(INDEX('Opinion Statement (DistHeat)'!$A:$A,DY$8)="","",INDEX('Opinion Statement (DistHeat)'!$A:$A,DY$8))</f>
        <v>IN02</v>
      </c>
      <c r="DZ11" s="360" t="str">
        <f>IF(INDEX('Opinion Statement (DistHeat)'!$B:$B,DY$8)="","",INDEX('Opinion Statement (DistHeat)'!$B:$B,DY$8))</f>
        <v xml:space="preserve"> </v>
      </c>
      <c r="EA11" s="361"/>
      <c r="EB11" s="362"/>
      <c r="EC11" s="349" t="str">
        <f>IF(INDEX('Opinion Statement (DistHeat)'!$A:$A,EC$8)="","",INDEX('Opinion Statement (DistHeat)'!$A:$A,EC$8))</f>
        <v>IN02</v>
      </c>
      <c r="ED11" s="360" t="str">
        <f>IF(INDEX('Opinion Statement (DistHeat)'!$B:$B,EC$8)="","",INDEX('Opinion Statement (DistHeat)'!$B:$B,EC$8))</f>
        <v xml:space="preserve"> </v>
      </c>
      <c r="EE11" s="361"/>
      <c r="EF11" s="362"/>
      <c r="EG11" s="349" t="str">
        <f>IF(INDEX('Opinion Statement (DistHeat)'!$A:$A,EG$8)="","",INDEX('Opinion Statement (DistHeat)'!$A:$A,EG$8))</f>
        <v>IN02</v>
      </c>
      <c r="EH11" s="360" t="str">
        <f>IF(INDEX('Opinion Statement (DistHeat)'!$B:$B,EG$8)="","",INDEX('Opinion Statement (DistHeat)'!$B:$B,EG$8))</f>
        <v xml:space="preserve"> </v>
      </c>
      <c r="EI11" s="361"/>
      <c r="EJ11" s="362"/>
      <c r="EK11" s="349" t="str">
        <f>IF(INDEX('Opinion Statement (DistHeat)'!$A:$A,EK$8)="","",INDEX('Opinion Statement (DistHeat)'!$A:$A,EK$8))</f>
        <v>IN02</v>
      </c>
      <c r="EL11" s="360" t="str">
        <f>IF(INDEX('Opinion Statement (DistHeat)'!$B:$B,EK$8)="","",INDEX('Opinion Statement (DistHeat)'!$B:$B,EK$8))</f>
        <v xml:space="preserve"> </v>
      </c>
      <c r="EM11" s="361"/>
      <c r="EN11" s="362"/>
      <c r="EO11" s="349" t="str">
        <f>IF(INDEX('Opinion Statement (DistHeat)'!$A:$A,EO$8)="","",INDEX('Opinion Statement (DistHeat)'!$A:$A,EO$8))</f>
        <v>IN02</v>
      </c>
      <c r="EP11" s="360" t="str">
        <f>IF(INDEX('Opinion Statement (DistHeat)'!$B:$B,EO$8)="","",INDEX('Opinion Statement (DistHeat)'!$B:$B,EO$8))</f>
        <v xml:space="preserve"> </v>
      </c>
      <c r="EQ11" s="361"/>
      <c r="ER11" s="362"/>
      <c r="ES11" s="372" t="str">
        <f>IF(INDEX('Opinion Statement (DistHeat)'!$A:$A,ES$8)="","",INDEX('Opinion Statement (DistHeat)'!$A:$A,ES$8))</f>
        <v>IN02</v>
      </c>
      <c r="ET11" s="373"/>
      <c r="EU11" s="373"/>
      <c r="EV11" s="373"/>
      <c r="EW11" s="373"/>
      <c r="EX11" s="373"/>
      <c r="EY11" s="373"/>
      <c r="EZ11" s="373"/>
      <c r="FA11" s="373"/>
      <c r="FB11" s="374"/>
      <c r="FC11" s="350" t="str">
        <f>IF(INDEX('Opinion Statement (DistHeat)'!$A:$A,FC$8)="","",INDEX('Opinion Statement (DistHeat)'!$A:$A,FC$8))</f>
        <v>IN03</v>
      </c>
      <c r="FD11" s="363" t="str">
        <f>IF(INDEX('Opinion Statement (DistHeat)'!$B:$B,FC$8)="","",INDEX('Opinion Statement (DistHeat)'!$B:$B,FC$8))</f>
        <v xml:space="preserve"> </v>
      </c>
      <c r="FE11" s="364"/>
      <c r="FF11" s="366"/>
      <c r="FG11" s="350" t="str">
        <f>IF(INDEX('Opinion Statement (DistHeat)'!$A:$A,FG$8)="","",INDEX('Opinion Statement (DistHeat)'!$A:$A,FG$8))</f>
        <v>IN03</v>
      </c>
      <c r="FH11" s="363" t="str">
        <f>IF(INDEX('Opinion Statement (DistHeat)'!$B:$B,FG$8)="","",INDEX('Opinion Statement (DistHeat)'!$B:$B,FG$8))</f>
        <v xml:space="preserve"> </v>
      </c>
      <c r="FI11" s="364"/>
      <c r="FJ11" s="365"/>
      <c r="FK11" s="350" t="str">
        <f>IF(INDEX('Opinion Statement (DistHeat)'!$A:$A,FK$8)="","",INDEX('Opinion Statement (DistHeat)'!$A:$A,FK$8))</f>
        <v>IN03</v>
      </c>
      <c r="FL11" s="363" t="str">
        <f>IF(INDEX('Opinion Statement (DistHeat)'!$B:$B,FK$8)="","",INDEX('Opinion Statement (DistHeat)'!$B:$B,FK$8))</f>
        <v xml:space="preserve"> </v>
      </c>
      <c r="FM11" s="364"/>
      <c r="FN11" s="365"/>
      <c r="FO11" s="350" t="str">
        <f>IF(INDEX('Opinion Statement (DistHeat)'!$A:$A,FO$8)="","",INDEX('Opinion Statement (DistHeat)'!$A:$A,FO$8))</f>
        <v>IN03</v>
      </c>
      <c r="FP11" s="363" t="str">
        <f>IF(INDEX('Opinion Statement (DistHeat)'!$B:$B,FO$8)="","",INDEX('Opinion Statement (DistHeat)'!$B:$B,FO$8))</f>
        <v xml:space="preserve"> </v>
      </c>
      <c r="FQ11" s="364"/>
      <c r="FR11" s="365"/>
      <c r="FS11" s="350" t="str">
        <f>IF(INDEX('Opinion Statement (DistHeat)'!$A:$A,FS$8)="","",INDEX('Opinion Statement (DistHeat)'!$A:$A,FS$8))</f>
        <v>IN03</v>
      </c>
      <c r="FT11" s="363" t="str">
        <f>IF(INDEX('Opinion Statement (DistHeat)'!$B:$B,FS$8)="","",INDEX('Opinion Statement (DistHeat)'!$B:$B,FS$8))</f>
        <v xml:space="preserve"> </v>
      </c>
      <c r="FU11" s="364"/>
      <c r="FV11" s="365"/>
      <c r="FW11" s="350" t="str">
        <f>IF(INDEX('Opinion Statement (DistHeat)'!$A:$A,FW$8)="","",INDEX('Opinion Statement (DistHeat)'!$A:$A,FW$8))</f>
        <v>IN03</v>
      </c>
      <c r="FX11" s="363" t="str">
        <f>IF(INDEX('Opinion Statement (DistHeat)'!$B:$B,FW$8)="","",INDEX('Opinion Statement (DistHeat)'!$B:$B,FW$8))</f>
        <v xml:space="preserve"> </v>
      </c>
      <c r="FY11" s="364"/>
      <c r="FZ11" s="365"/>
      <c r="GA11" s="350" t="str">
        <f>IF(INDEX('Opinion Statement (DistHeat)'!$A:$A,GA$8)="","",INDEX('Opinion Statement (DistHeat)'!$A:$A,GA$8))</f>
        <v>IN03</v>
      </c>
      <c r="GB11" s="363" t="str">
        <f>IF(INDEX('Opinion Statement (DistHeat)'!$B:$B,GA$8)="","",INDEX('Opinion Statement (DistHeat)'!$B:$B,GA$8))</f>
        <v xml:space="preserve"> </v>
      </c>
      <c r="GC11" s="364"/>
      <c r="GD11" s="365"/>
      <c r="GE11" s="350" t="str">
        <f>IF(INDEX('Opinion Statement (DistHeat)'!$A:$A,GE$8)="","",INDEX('Opinion Statement (DistHeat)'!$A:$A,GE$8))</f>
        <v>IN03</v>
      </c>
      <c r="GF11" s="363" t="str">
        <f>IF(INDEX('Opinion Statement (DistHeat)'!$B:$B,GE$8)="","",INDEX('Opinion Statement (DistHeat)'!$B:$B,GE$8))</f>
        <v xml:space="preserve"> </v>
      </c>
      <c r="GG11" s="364"/>
      <c r="GH11" s="365"/>
      <c r="GI11" s="350" t="str">
        <f>IF(INDEX('Opinion Statement (DistHeat)'!$A:$A,GI$8)="","",INDEX('Opinion Statement (DistHeat)'!$A:$A,GI$8))</f>
        <v>IN03</v>
      </c>
      <c r="GJ11" s="363" t="str">
        <f>IF(INDEX('Opinion Statement (DistHeat)'!$B:$B,GI$8)="","",INDEX('Opinion Statement (DistHeat)'!$B:$B,GI$8))</f>
        <v xml:space="preserve"> </v>
      </c>
      <c r="GK11" s="364"/>
      <c r="GL11" s="365"/>
      <c r="GM11" s="350" t="str">
        <f>IF(INDEX('Opinion Statement (DistHeat)'!$A:$A,GM$8)="","",INDEX('Opinion Statement (DistHeat)'!$A:$A,GM$8))</f>
        <v>IN03</v>
      </c>
      <c r="GN11" s="363" t="str">
        <f>IF(INDEX('Opinion Statement (DistHeat)'!$B:$B,GM$8)="","",INDEX('Opinion Statement (DistHeat)'!$B:$B,GM$8))</f>
        <v xml:space="preserve"> </v>
      </c>
      <c r="GO11" s="364"/>
      <c r="GP11" s="365"/>
      <c r="GQ11" s="377" t="str">
        <f>IF(INDEX('Opinion Statement (DistHeat)'!$A:$A,GQ$8)="","",INDEX('Opinion Statement (DistHeat)'!$A:$A,GQ$8))</f>
        <v>IN03</v>
      </c>
      <c r="GR11" s="378"/>
      <c r="GS11" s="378"/>
      <c r="GT11" s="378"/>
      <c r="GU11" s="378"/>
      <c r="GV11" s="378"/>
      <c r="GW11" s="378"/>
      <c r="GX11" s="378"/>
      <c r="GY11" s="378"/>
      <c r="GZ11" s="379"/>
      <c r="HA11" s="349" t="str">
        <f>IF(INDEX('Opinion Statement (DistHeat)'!$A:$A,HA$8)="","",INDEX('Opinion Statement (DistHeat)'!$A:$A,HA$8))</f>
        <v>IN04</v>
      </c>
      <c r="HB11" s="360" t="str">
        <f>IF(INDEX('Opinion Statement (DistHeat)'!$B:$B,HA$8)="","",INDEX('Opinion Statement (DistHeat)'!$B:$B,HA$8))</f>
        <v xml:space="preserve"> </v>
      </c>
      <c r="HC11" s="361"/>
      <c r="HD11" s="367"/>
      <c r="HE11" s="349" t="str">
        <f>IF(INDEX('Opinion Statement (DistHeat)'!$A:$A,HE$8)="","",INDEX('Opinion Statement (DistHeat)'!$A:$A,HE$8))</f>
        <v>IN04</v>
      </c>
      <c r="HF11" s="360" t="str">
        <f>IF(INDEX('Opinion Statement (DistHeat)'!$B:$B,HE$8)="","",INDEX('Opinion Statement (DistHeat)'!$B:$B,HE$8))</f>
        <v xml:space="preserve"> </v>
      </c>
      <c r="HG11" s="361"/>
      <c r="HH11" s="362"/>
      <c r="HI11" s="349" t="str">
        <f>IF(INDEX('Opinion Statement (DistHeat)'!$A:$A,HI$8)="","",INDEX('Opinion Statement (DistHeat)'!$A:$A,HI$8))</f>
        <v>IN04</v>
      </c>
      <c r="HJ11" s="360" t="str">
        <f>IF(INDEX('Opinion Statement (DistHeat)'!$B:$B,HI$8)="","",INDEX('Opinion Statement (DistHeat)'!$B:$B,HI$8))</f>
        <v xml:space="preserve"> </v>
      </c>
      <c r="HK11" s="361"/>
      <c r="HL11" s="362"/>
      <c r="HM11" s="349" t="str">
        <f>IF(INDEX('Opinion Statement (DistHeat)'!$A:$A,HM$8)="","",INDEX('Opinion Statement (DistHeat)'!$A:$A,HM$8))</f>
        <v>IN04</v>
      </c>
      <c r="HN11" s="360" t="str">
        <f>IF(INDEX('Opinion Statement (DistHeat)'!$B:$B,HM$8)="","",INDEX('Opinion Statement (DistHeat)'!$B:$B,HM$8))</f>
        <v xml:space="preserve"> </v>
      </c>
      <c r="HO11" s="361"/>
      <c r="HP11" s="362"/>
      <c r="HQ11" s="349" t="str">
        <f>IF(INDEX('Opinion Statement (DistHeat)'!$A:$A,HQ$8)="","",INDEX('Opinion Statement (DistHeat)'!$A:$A,HQ$8))</f>
        <v>IN04</v>
      </c>
      <c r="HR11" s="360" t="str">
        <f>IF(INDEX('Opinion Statement (DistHeat)'!$B:$B,HQ$8)="","",INDEX('Opinion Statement (DistHeat)'!$B:$B,HQ$8))</f>
        <v xml:space="preserve"> </v>
      </c>
      <c r="HS11" s="361"/>
      <c r="HT11" s="362"/>
      <c r="HU11" s="349" t="str">
        <f>IF(INDEX('Opinion Statement (DistHeat)'!$A:$A,HU$8)="","",INDEX('Opinion Statement (DistHeat)'!$A:$A,HU$8))</f>
        <v>IN04</v>
      </c>
      <c r="HV11" s="360" t="str">
        <f>IF(INDEX('Opinion Statement (DistHeat)'!$B:$B,HU$8)="","",INDEX('Opinion Statement (DistHeat)'!$B:$B,HU$8))</f>
        <v xml:space="preserve"> </v>
      </c>
      <c r="HW11" s="361"/>
      <c r="HX11" s="362"/>
      <c r="HY11" s="349" t="str">
        <f>IF(INDEX('Opinion Statement (DistHeat)'!$A:$A,HY$8)="","",INDEX('Opinion Statement (DistHeat)'!$A:$A,HY$8))</f>
        <v>IN04</v>
      </c>
      <c r="HZ11" s="360" t="str">
        <f>IF(INDEX('Opinion Statement (DistHeat)'!$B:$B,HY$8)="","",INDEX('Opinion Statement (DistHeat)'!$B:$B,HY$8))</f>
        <v xml:space="preserve"> </v>
      </c>
      <c r="IA11" s="361"/>
      <c r="IB11" s="362"/>
      <c r="IC11" s="349" t="str">
        <f>IF(INDEX('Opinion Statement (DistHeat)'!$A:$A,IC$8)="","",INDEX('Opinion Statement (DistHeat)'!$A:$A,IC$8))</f>
        <v>IN04</v>
      </c>
      <c r="ID11" s="360" t="str">
        <f>IF(INDEX('Opinion Statement (DistHeat)'!$B:$B,IC$8)="","",INDEX('Opinion Statement (DistHeat)'!$B:$B,IC$8))</f>
        <v xml:space="preserve"> </v>
      </c>
      <c r="IE11" s="361"/>
      <c r="IF11" s="362"/>
      <c r="IG11" s="349" t="str">
        <f>IF(INDEX('Opinion Statement (DistHeat)'!$A:$A,IG$8)="","",INDEX('Opinion Statement (DistHeat)'!$A:$A,IG$8))</f>
        <v>IN04</v>
      </c>
      <c r="IH11" s="360" t="str">
        <f>IF(INDEX('Opinion Statement (DistHeat)'!$B:$B,IG$8)="","",INDEX('Opinion Statement (DistHeat)'!$B:$B,IG$8))</f>
        <v xml:space="preserve"> </v>
      </c>
      <c r="II11" s="361"/>
      <c r="IJ11" s="362"/>
      <c r="IK11" s="349" t="str">
        <f>IF(INDEX('Opinion Statement (DistHeat)'!$A:$A,IK$8)="","",INDEX('Opinion Statement (DistHeat)'!$A:$A,IK$8))</f>
        <v>IN04</v>
      </c>
      <c r="IL11" s="360" t="str">
        <f>IF(INDEX('Opinion Statement (DistHeat)'!$B:$B,IK$8)="","",INDEX('Opinion Statement (DistHeat)'!$B:$B,IK$8))</f>
        <v xml:space="preserve"> </v>
      </c>
      <c r="IM11" s="361"/>
      <c r="IN11" s="362"/>
      <c r="IO11" s="372" t="str">
        <f>IF(INDEX('Opinion Statement (DistHeat)'!$A:$A,IO$8)="","",INDEX('Opinion Statement (DistHeat)'!$A:$A,IO$8))</f>
        <v>IN04</v>
      </c>
      <c r="IP11" s="373"/>
      <c r="IQ11" s="373"/>
      <c r="IR11" s="373"/>
      <c r="IS11" s="373"/>
      <c r="IT11" s="373"/>
      <c r="IU11" s="373"/>
      <c r="IV11" s="373"/>
      <c r="IW11" s="373"/>
      <c r="IX11" s="374"/>
      <c r="IY11" s="350" t="str">
        <f>IF(INDEX('Opinion Statement (DistHeat)'!$A:$A,IY$8)="","",INDEX('Opinion Statement (DistHeat)'!$A:$A,IY$8))</f>
        <v>IN05</v>
      </c>
      <c r="IZ11" s="363" t="str">
        <f>IF(INDEX('Opinion Statement (DistHeat)'!$B:$B,IY$8)="","",INDEX('Opinion Statement (DistHeat)'!$B:$B,IY$8))</f>
        <v xml:space="preserve"> </v>
      </c>
      <c r="JA11" s="364"/>
      <c r="JB11" s="366"/>
      <c r="JC11" s="350" t="str">
        <f>IF(INDEX('Opinion Statement (DistHeat)'!$A:$A,JC$8)="","",INDEX('Opinion Statement (DistHeat)'!$A:$A,JC$8))</f>
        <v>IN05</v>
      </c>
      <c r="JD11" s="363" t="str">
        <f>IF(INDEX('Opinion Statement (DistHeat)'!$B:$B,JC$8)="","",INDEX('Opinion Statement (DistHeat)'!$B:$B,JC$8))</f>
        <v xml:space="preserve"> </v>
      </c>
      <c r="JE11" s="364"/>
      <c r="JF11" s="365"/>
      <c r="JG11" s="350" t="str">
        <f>IF(INDEX('Opinion Statement (DistHeat)'!$A:$A,JG$8)="","",INDEX('Opinion Statement (DistHeat)'!$A:$A,JG$8))</f>
        <v>IN05</v>
      </c>
      <c r="JH11" s="363" t="str">
        <f>IF(INDEX('Opinion Statement (DistHeat)'!$B:$B,JG$8)="","",INDEX('Opinion Statement (DistHeat)'!$B:$B,JG$8))</f>
        <v xml:space="preserve"> </v>
      </c>
      <c r="JI11" s="364"/>
      <c r="JJ11" s="365"/>
      <c r="JK11" s="350" t="str">
        <f>IF(INDEX('Opinion Statement (DistHeat)'!$A:$A,JK$8)="","",INDEX('Opinion Statement (DistHeat)'!$A:$A,JK$8))</f>
        <v>IN05</v>
      </c>
      <c r="JL11" s="363" t="str">
        <f>IF(INDEX('Opinion Statement (DistHeat)'!$B:$B,JK$8)="","",INDEX('Opinion Statement (DistHeat)'!$B:$B,JK$8))</f>
        <v xml:space="preserve"> </v>
      </c>
      <c r="JM11" s="364"/>
      <c r="JN11" s="365"/>
      <c r="JO11" s="350" t="str">
        <f>IF(INDEX('Opinion Statement (DistHeat)'!$A:$A,JO$8)="","",INDEX('Opinion Statement (DistHeat)'!$A:$A,JO$8))</f>
        <v>IN05</v>
      </c>
      <c r="JP11" s="363" t="str">
        <f>IF(INDEX('Opinion Statement (DistHeat)'!$B:$B,JO$8)="","",INDEX('Opinion Statement (DistHeat)'!$B:$B,JO$8))</f>
        <v xml:space="preserve"> </v>
      </c>
      <c r="JQ11" s="364"/>
      <c r="JR11" s="365"/>
      <c r="JS11" s="350" t="str">
        <f>IF(INDEX('Opinion Statement (DistHeat)'!$A:$A,JS$8)="","",INDEX('Opinion Statement (DistHeat)'!$A:$A,JS$8))</f>
        <v>IN05</v>
      </c>
      <c r="JT11" s="363" t="str">
        <f>IF(INDEX('Opinion Statement (DistHeat)'!$B:$B,JS$8)="","",INDEX('Opinion Statement (DistHeat)'!$B:$B,JS$8))</f>
        <v xml:space="preserve"> </v>
      </c>
      <c r="JU11" s="364"/>
      <c r="JV11" s="365"/>
      <c r="JW11" s="350" t="str">
        <f>IF(INDEX('Opinion Statement (DistHeat)'!$A:$A,JW$8)="","",INDEX('Opinion Statement (DistHeat)'!$A:$A,JW$8))</f>
        <v>IN05</v>
      </c>
      <c r="JX11" s="363" t="str">
        <f>IF(INDEX('Opinion Statement (DistHeat)'!$B:$B,JW$8)="","",INDEX('Opinion Statement (DistHeat)'!$B:$B,JW$8))</f>
        <v xml:space="preserve"> </v>
      </c>
      <c r="JY11" s="364"/>
      <c r="JZ11" s="365"/>
      <c r="KA11" s="350" t="str">
        <f>IF(INDEX('Opinion Statement (DistHeat)'!$A:$A,KA$8)="","",INDEX('Opinion Statement (DistHeat)'!$A:$A,KA$8))</f>
        <v>IN05</v>
      </c>
      <c r="KB11" s="363" t="str">
        <f>IF(INDEX('Opinion Statement (DistHeat)'!$B:$B,KA$8)="","",INDEX('Opinion Statement (DistHeat)'!$B:$B,KA$8))</f>
        <v xml:space="preserve"> </v>
      </c>
      <c r="KC11" s="364"/>
      <c r="KD11" s="365"/>
      <c r="KE11" s="350" t="str">
        <f>IF(INDEX('Opinion Statement (DistHeat)'!$A:$A,KE$8)="","",INDEX('Opinion Statement (DistHeat)'!$A:$A,KE$8))</f>
        <v>IN05</v>
      </c>
      <c r="KF11" s="363" t="str">
        <f>IF(INDEX('Opinion Statement (DistHeat)'!$B:$B,KE$8)="","",INDEX('Opinion Statement (DistHeat)'!$B:$B,KE$8))</f>
        <v xml:space="preserve"> </v>
      </c>
      <c r="KG11" s="364"/>
      <c r="KH11" s="365"/>
      <c r="KI11" s="350" t="str">
        <f>IF(INDEX('Opinion Statement (DistHeat)'!$A:$A,KI$8)="","",INDEX('Opinion Statement (DistHeat)'!$A:$A,KI$8))</f>
        <v>IN05</v>
      </c>
      <c r="KJ11" s="363" t="str">
        <f>IF(INDEX('Opinion Statement (DistHeat)'!$B:$B,KI$8)="","",INDEX('Opinion Statement (DistHeat)'!$B:$B,KI$8))</f>
        <v xml:space="preserve"> </v>
      </c>
      <c r="KK11" s="364"/>
      <c r="KL11" s="365"/>
      <c r="KM11" s="377" t="str">
        <f>IF(INDEX('Opinion Statement (DistHeat)'!$A:$A,KM$8)="","",INDEX('Opinion Statement (DistHeat)'!$A:$A,KM$8))</f>
        <v>IN05</v>
      </c>
      <c r="KN11" s="378"/>
      <c r="KO11" s="378"/>
      <c r="KP11" s="378"/>
      <c r="KQ11" s="378"/>
      <c r="KR11" s="378"/>
      <c r="KS11" s="378"/>
      <c r="KT11" s="378"/>
      <c r="KU11" s="378"/>
      <c r="KV11" s="379"/>
      <c r="KW11" s="349" t="str">
        <f>IF(INDEX('Opinion Statement (DistHeat)'!$A:$A,KW$8)="","",INDEX('Opinion Statement (DistHeat)'!$A:$A,KW$8))</f>
        <v>IN06</v>
      </c>
      <c r="KX11" s="360" t="str">
        <f>IF(INDEX('Opinion Statement (DistHeat)'!$B:$B,KW$8)="","",INDEX('Opinion Statement (DistHeat)'!$B:$B,KW$8))</f>
        <v xml:space="preserve"> </v>
      </c>
      <c r="KY11" s="361"/>
      <c r="KZ11" s="367"/>
      <c r="LA11" s="349" t="str">
        <f>IF(INDEX('Opinion Statement (DistHeat)'!$A:$A,LA$8)="","",INDEX('Opinion Statement (DistHeat)'!$A:$A,LA$8))</f>
        <v>IN06</v>
      </c>
      <c r="LB11" s="360" t="str">
        <f>IF(INDEX('Opinion Statement (DistHeat)'!$B:$B,LA$8)="","",INDEX('Opinion Statement (DistHeat)'!$B:$B,LA$8))</f>
        <v xml:space="preserve"> </v>
      </c>
      <c r="LC11" s="361"/>
      <c r="LD11" s="362"/>
      <c r="LE11" s="349" t="str">
        <f>IF(INDEX('Opinion Statement (DistHeat)'!$A:$A,LE$8)="","",INDEX('Opinion Statement (DistHeat)'!$A:$A,LE$8))</f>
        <v>IN06</v>
      </c>
      <c r="LF11" s="360" t="str">
        <f>IF(INDEX('Opinion Statement (DistHeat)'!$B:$B,LE$8)="","",INDEX('Opinion Statement (DistHeat)'!$B:$B,LE$8))</f>
        <v xml:space="preserve"> </v>
      </c>
      <c r="LG11" s="361"/>
      <c r="LH11" s="362"/>
      <c r="LI11" s="349" t="str">
        <f>IF(INDEX('Opinion Statement (DistHeat)'!$A:$A,LI$8)="","",INDEX('Opinion Statement (DistHeat)'!$A:$A,LI$8))</f>
        <v>IN06</v>
      </c>
      <c r="LJ11" s="360" t="str">
        <f>IF(INDEX('Opinion Statement (DistHeat)'!$B:$B,LI$8)="","",INDEX('Opinion Statement (DistHeat)'!$B:$B,LI$8))</f>
        <v xml:space="preserve"> </v>
      </c>
      <c r="LK11" s="361"/>
      <c r="LL11" s="362"/>
      <c r="LM11" s="349" t="str">
        <f>IF(INDEX('Opinion Statement (DistHeat)'!$A:$A,LM$8)="","",INDEX('Opinion Statement (DistHeat)'!$A:$A,LM$8))</f>
        <v>IN06</v>
      </c>
      <c r="LN11" s="360" t="str">
        <f>IF(INDEX('Opinion Statement (DistHeat)'!$B:$B,LM$8)="","",INDEX('Opinion Statement (DistHeat)'!$B:$B,LM$8))</f>
        <v xml:space="preserve"> </v>
      </c>
      <c r="LO11" s="361"/>
      <c r="LP11" s="362"/>
      <c r="LQ11" s="349" t="str">
        <f>IF(INDEX('Opinion Statement (DistHeat)'!$A:$A,LQ$8)="","",INDEX('Opinion Statement (DistHeat)'!$A:$A,LQ$8))</f>
        <v>IN06</v>
      </c>
      <c r="LR11" s="360" t="str">
        <f>IF(INDEX('Opinion Statement (DistHeat)'!$B:$B,LQ$8)="","",INDEX('Opinion Statement (DistHeat)'!$B:$B,LQ$8))</f>
        <v xml:space="preserve"> </v>
      </c>
      <c r="LS11" s="361"/>
      <c r="LT11" s="362"/>
      <c r="LU11" s="349" t="str">
        <f>IF(INDEX('Opinion Statement (DistHeat)'!$A:$A,LU$8)="","",INDEX('Opinion Statement (DistHeat)'!$A:$A,LU$8))</f>
        <v>IN06</v>
      </c>
      <c r="LV11" s="360" t="str">
        <f>IF(INDEX('Opinion Statement (DistHeat)'!$B:$B,LU$8)="","",INDEX('Opinion Statement (DistHeat)'!$B:$B,LU$8))</f>
        <v xml:space="preserve"> </v>
      </c>
      <c r="LW11" s="361"/>
      <c r="LX11" s="362"/>
      <c r="LY11" s="349" t="str">
        <f>IF(INDEX('Opinion Statement (DistHeat)'!$A:$A,LY$8)="","",INDEX('Opinion Statement (DistHeat)'!$A:$A,LY$8))</f>
        <v>IN06</v>
      </c>
      <c r="LZ11" s="360" t="str">
        <f>IF(INDEX('Opinion Statement (DistHeat)'!$B:$B,LY$8)="","",INDEX('Opinion Statement (DistHeat)'!$B:$B,LY$8))</f>
        <v xml:space="preserve"> </v>
      </c>
      <c r="MA11" s="361"/>
      <c r="MB11" s="362"/>
      <c r="MC11" s="349" t="str">
        <f>IF(INDEX('Opinion Statement (DistHeat)'!$A:$A,MC$8)="","",INDEX('Opinion Statement (DistHeat)'!$A:$A,MC$8))</f>
        <v>IN06</v>
      </c>
      <c r="MD11" s="360" t="str">
        <f>IF(INDEX('Opinion Statement (DistHeat)'!$B:$B,MC$8)="","",INDEX('Opinion Statement (DistHeat)'!$B:$B,MC$8))</f>
        <v xml:space="preserve"> </v>
      </c>
      <c r="ME11" s="361"/>
      <c r="MF11" s="362"/>
      <c r="MG11" s="349" t="str">
        <f>IF(INDEX('Opinion Statement (DistHeat)'!$A:$A,MG$8)="","",INDEX('Opinion Statement (DistHeat)'!$A:$A,MG$8))</f>
        <v>IN06</v>
      </c>
      <c r="MH11" s="360" t="str">
        <f>IF(INDEX('Opinion Statement (DistHeat)'!$B:$B,MG$8)="","",INDEX('Opinion Statement (DistHeat)'!$B:$B,MG$8))</f>
        <v xml:space="preserve"> </v>
      </c>
      <c r="MI11" s="361"/>
      <c r="MJ11" s="362"/>
      <c r="MK11" s="372" t="str">
        <f>IF(INDEX('Opinion Statement (DistHeat)'!$A:$A,MK$8)="","",INDEX('Opinion Statement (DistHeat)'!$A:$A,MK$8))</f>
        <v>IN06</v>
      </c>
      <c r="ML11" s="373"/>
      <c r="MM11" s="373"/>
      <c r="MN11" s="373"/>
      <c r="MO11" s="373"/>
      <c r="MP11" s="373"/>
      <c r="MQ11" s="373"/>
      <c r="MR11" s="373"/>
      <c r="MS11" s="373"/>
      <c r="MT11" s="374"/>
      <c r="MU11" s="350" t="str">
        <f>IF(INDEX('Opinion Statement (DistHeat)'!$A:$A,MU$8)="","",INDEX('Opinion Statement (DistHeat)'!$A:$A,MU$8))</f>
        <v>IN07</v>
      </c>
      <c r="MV11" s="363" t="str">
        <f>IF(INDEX('Opinion Statement (DistHeat)'!$B:$B,MU$8)="","",INDEX('Opinion Statement (DistHeat)'!$B:$B,MU$8))</f>
        <v xml:space="preserve"> </v>
      </c>
      <c r="MW11" s="364"/>
      <c r="MX11" s="366"/>
      <c r="MY11" s="350" t="str">
        <f>IF(INDEX('Opinion Statement (DistHeat)'!$A:$A,MY$8)="","",INDEX('Opinion Statement (DistHeat)'!$A:$A,MY$8))</f>
        <v>IN07</v>
      </c>
      <c r="MZ11" s="363" t="str">
        <f>IF(INDEX('Opinion Statement (DistHeat)'!$B:$B,MY$8)="","",INDEX('Opinion Statement (DistHeat)'!$B:$B,MY$8))</f>
        <v xml:space="preserve"> </v>
      </c>
      <c r="NA11" s="364"/>
      <c r="NB11" s="365"/>
      <c r="NC11" s="350" t="str">
        <f>IF(INDEX('Opinion Statement (DistHeat)'!$A:$A,NC$8)="","",INDEX('Opinion Statement (DistHeat)'!$A:$A,NC$8))</f>
        <v>IN07</v>
      </c>
      <c r="ND11" s="363" t="str">
        <f>IF(INDEX('Opinion Statement (DistHeat)'!$B:$B,NC$8)="","",INDEX('Opinion Statement (DistHeat)'!$B:$B,NC$8))</f>
        <v xml:space="preserve"> </v>
      </c>
      <c r="NE11" s="364"/>
      <c r="NF11" s="365"/>
      <c r="NG11" s="350" t="str">
        <f>IF(INDEX('Opinion Statement (DistHeat)'!$A:$A,NG$8)="","",INDEX('Opinion Statement (DistHeat)'!$A:$A,NG$8))</f>
        <v>IN07</v>
      </c>
      <c r="NH11" s="363" t="str">
        <f>IF(INDEX('Opinion Statement (DistHeat)'!$B:$B,NG$8)="","",INDEX('Opinion Statement (DistHeat)'!$B:$B,NG$8))</f>
        <v xml:space="preserve"> </v>
      </c>
      <c r="NI11" s="364"/>
      <c r="NJ11" s="365"/>
      <c r="NK11" s="350" t="str">
        <f>IF(INDEX('Opinion Statement (DistHeat)'!$A:$A,NK$8)="","",INDEX('Opinion Statement (DistHeat)'!$A:$A,NK$8))</f>
        <v>IN07</v>
      </c>
      <c r="NL11" s="363" t="str">
        <f>IF(INDEX('Opinion Statement (DistHeat)'!$B:$B,NK$8)="","",INDEX('Opinion Statement (DistHeat)'!$B:$B,NK$8))</f>
        <v xml:space="preserve"> </v>
      </c>
      <c r="NM11" s="364"/>
      <c r="NN11" s="365"/>
      <c r="NO11" s="350" t="str">
        <f>IF(INDEX('Opinion Statement (DistHeat)'!$A:$A,NO$8)="","",INDEX('Opinion Statement (DistHeat)'!$A:$A,NO$8))</f>
        <v>IN07</v>
      </c>
      <c r="NP11" s="363" t="str">
        <f>IF(INDEX('Opinion Statement (DistHeat)'!$B:$B,NO$8)="","",INDEX('Opinion Statement (DistHeat)'!$B:$B,NO$8))</f>
        <v xml:space="preserve"> </v>
      </c>
      <c r="NQ11" s="364"/>
      <c r="NR11" s="365"/>
      <c r="NS11" s="350" t="str">
        <f>IF(INDEX('Opinion Statement (DistHeat)'!$A:$A,NS$8)="","",INDEX('Opinion Statement (DistHeat)'!$A:$A,NS$8))</f>
        <v>IN07</v>
      </c>
      <c r="NT11" s="363" t="str">
        <f>IF(INDEX('Opinion Statement (DistHeat)'!$B:$B,NS$8)="","",INDEX('Opinion Statement (DistHeat)'!$B:$B,NS$8))</f>
        <v xml:space="preserve"> </v>
      </c>
      <c r="NU11" s="364"/>
      <c r="NV11" s="365"/>
      <c r="NW11" s="350" t="str">
        <f>IF(INDEX('Opinion Statement (DistHeat)'!$A:$A,NW$8)="","",INDEX('Opinion Statement (DistHeat)'!$A:$A,NW$8))</f>
        <v>IN07</v>
      </c>
      <c r="NX11" s="363" t="str">
        <f>IF(INDEX('Opinion Statement (DistHeat)'!$B:$B,NW$8)="","",INDEX('Opinion Statement (DistHeat)'!$B:$B,NW$8))</f>
        <v xml:space="preserve"> </v>
      </c>
      <c r="NY11" s="364"/>
      <c r="NZ11" s="365"/>
      <c r="OA11" s="350" t="str">
        <f>IF(INDEX('Opinion Statement (DistHeat)'!$A:$A,OA$8)="","",INDEX('Opinion Statement (DistHeat)'!$A:$A,OA$8))</f>
        <v>IN07</v>
      </c>
      <c r="OB11" s="363" t="str">
        <f>IF(INDEX('Opinion Statement (DistHeat)'!$B:$B,OA$8)="","",INDEX('Opinion Statement (DistHeat)'!$B:$B,OA$8))</f>
        <v xml:space="preserve"> </v>
      </c>
      <c r="OC11" s="364"/>
      <c r="OD11" s="365"/>
      <c r="OE11" s="350" t="str">
        <f>IF(INDEX('Opinion Statement (DistHeat)'!$A:$A,OE$8)="","",INDEX('Opinion Statement (DistHeat)'!$A:$A,OE$8))</f>
        <v>IN07</v>
      </c>
      <c r="OF11" s="363" t="str">
        <f>IF(INDEX('Opinion Statement (DistHeat)'!$B:$B,OE$8)="","",INDEX('Opinion Statement (DistHeat)'!$B:$B,OE$8))</f>
        <v xml:space="preserve"> </v>
      </c>
      <c r="OG11" s="364"/>
      <c r="OH11" s="365"/>
      <c r="OI11" s="377" t="str">
        <f>IF(INDEX('Opinion Statement (DistHeat)'!$A:$A,OI$8)="","",INDEX('Opinion Statement (DistHeat)'!$A:$A,OI$8))</f>
        <v>IN07</v>
      </c>
      <c r="OJ11" s="378"/>
      <c r="OK11" s="378"/>
      <c r="OL11" s="378"/>
      <c r="OM11" s="378"/>
      <c r="ON11" s="378"/>
      <c r="OO11" s="378"/>
      <c r="OP11" s="378"/>
      <c r="OQ11" s="378"/>
      <c r="OR11" s="379"/>
      <c r="OS11" s="349" t="str">
        <f>IF(INDEX('Opinion Statement (DistHeat)'!$A:$A,OS$8)="","",INDEX('Opinion Statement (DistHeat)'!$A:$A,OS$8))</f>
        <v>IN08</v>
      </c>
      <c r="OT11" s="360" t="str">
        <f>IF(INDEX('Opinion Statement (DistHeat)'!$B:$B,OS$8)="","",INDEX('Opinion Statement (DistHeat)'!$B:$B,OS$8))</f>
        <v xml:space="preserve"> </v>
      </c>
      <c r="OU11" s="361"/>
      <c r="OV11" s="367"/>
      <c r="OW11" s="349" t="str">
        <f>IF(INDEX('Opinion Statement (DistHeat)'!$A:$A,OW$8)="","",INDEX('Opinion Statement (DistHeat)'!$A:$A,OW$8))</f>
        <v>IN08</v>
      </c>
      <c r="OX11" s="360" t="str">
        <f>IF(INDEX('Opinion Statement (DistHeat)'!$B:$B,OW$8)="","",INDEX('Opinion Statement (DistHeat)'!$B:$B,OW$8))</f>
        <v xml:space="preserve"> </v>
      </c>
      <c r="OY11" s="361"/>
      <c r="OZ11" s="362"/>
      <c r="PA11" s="349" t="str">
        <f>IF(INDEX('Opinion Statement (DistHeat)'!$A:$A,PA$8)="","",INDEX('Opinion Statement (DistHeat)'!$A:$A,PA$8))</f>
        <v>IN08</v>
      </c>
      <c r="PB11" s="360" t="str">
        <f>IF(INDEX('Opinion Statement (DistHeat)'!$B:$B,PA$8)="","",INDEX('Opinion Statement (DistHeat)'!$B:$B,PA$8))</f>
        <v xml:space="preserve"> </v>
      </c>
      <c r="PC11" s="361"/>
      <c r="PD11" s="362"/>
      <c r="PE11" s="349" t="str">
        <f>IF(INDEX('Opinion Statement (DistHeat)'!$A:$A,PE$8)="","",INDEX('Opinion Statement (DistHeat)'!$A:$A,PE$8))</f>
        <v>IN08</v>
      </c>
      <c r="PF11" s="360" t="str">
        <f>IF(INDEX('Opinion Statement (DistHeat)'!$B:$B,PE$8)="","",INDEX('Opinion Statement (DistHeat)'!$B:$B,PE$8))</f>
        <v xml:space="preserve"> </v>
      </c>
      <c r="PG11" s="361"/>
      <c r="PH11" s="362"/>
      <c r="PI11" s="349" t="str">
        <f>IF(INDEX('Opinion Statement (DistHeat)'!$A:$A,PI$8)="","",INDEX('Opinion Statement (DistHeat)'!$A:$A,PI$8))</f>
        <v>IN08</v>
      </c>
      <c r="PJ11" s="360" t="str">
        <f>IF(INDEX('Opinion Statement (DistHeat)'!$B:$B,PI$8)="","",INDEX('Opinion Statement (DistHeat)'!$B:$B,PI$8))</f>
        <v xml:space="preserve"> </v>
      </c>
      <c r="PK11" s="361"/>
      <c r="PL11" s="362"/>
      <c r="PM11" s="349" t="str">
        <f>IF(INDEX('Opinion Statement (DistHeat)'!$A:$A,PM$8)="","",INDEX('Opinion Statement (DistHeat)'!$A:$A,PM$8))</f>
        <v>IN08</v>
      </c>
      <c r="PN11" s="360" t="str">
        <f>IF(INDEX('Opinion Statement (DistHeat)'!$B:$B,PM$8)="","",INDEX('Opinion Statement (DistHeat)'!$B:$B,PM$8))</f>
        <v xml:space="preserve"> </v>
      </c>
      <c r="PO11" s="361"/>
      <c r="PP11" s="362"/>
      <c r="PQ11" s="349" t="str">
        <f>IF(INDEX('Opinion Statement (DistHeat)'!$A:$A,PQ$8)="","",INDEX('Opinion Statement (DistHeat)'!$A:$A,PQ$8))</f>
        <v>IN08</v>
      </c>
      <c r="PR11" s="360" t="str">
        <f>IF(INDEX('Opinion Statement (DistHeat)'!$B:$B,PQ$8)="","",INDEX('Opinion Statement (DistHeat)'!$B:$B,PQ$8))</f>
        <v xml:space="preserve"> </v>
      </c>
      <c r="PS11" s="361"/>
      <c r="PT11" s="362"/>
      <c r="PU11" s="349" t="str">
        <f>IF(INDEX('Opinion Statement (DistHeat)'!$A:$A,PU$8)="","",INDEX('Opinion Statement (DistHeat)'!$A:$A,PU$8))</f>
        <v>IN08</v>
      </c>
      <c r="PV11" s="360" t="str">
        <f>IF(INDEX('Opinion Statement (DistHeat)'!$B:$B,PU$8)="","",INDEX('Opinion Statement (DistHeat)'!$B:$B,PU$8))</f>
        <v xml:space="preserve"> </v>
      </c>
      <c r="PW11" s="361"/>
      <c r="PX11" s="362"/>
      <c r="PY11" s="349" t="str">
        <f>IF(INDEX('Opinion Statement (DistHeat)'!$A:$A,PY$8)="","",INDEX('Opinion Statement (DistHeat)'!$A:$A,PY$8))</f>
        <v>IN08</v>
      </c>
      <c r="PZ11" s="360" t="str">
        <f>IF(INDEX('Opinion Statement (DistHeat)'!$B:$B,PY$8)="","",INDEX('Opinion Statement (DistHeat)'!$B:$B,PY$8))</f>
        <v xml:space="preserve"> </v>
      </c>
      <c r="QA11" s="361"/>
      <c r="QB11" s="362"/>
      <c r="QC11" s="349" t="str">
        <f>IF(INDEX('Opinion Statement (DistHeat)'!$A:$A,QC$8)="","",INDEX('Opinion Statement (DistHeat)'!$A:$A,QC$8))</f>
        <v>IN08</v>
      </c>
      <c r="QD11" s="360" t="str">
        <f>IF(INDEX('Opinion Statement (DistHeat)'!$B:$B,QC$8)="","",INDEX('Opinion Statement (DistHeat)'!$B:$B,QC$8))</f>
        <v xml:space="preserve"> </v>
      </c>
      <c r="QE11" s="361"/>
      <c r="QF11" s="362"/>
      <c r="QG11" s="372" t="str">
        <f>IF(INDEX('Opinion Statement (DistHeat)'!$A:$A,QG$8)="","",INDEX('Opinion Statement (DistHeat)'!$A:$A,QG$8))</f>
        <v>IN08</v>
      </c>
      <c r="QH11" s="373"/>
      <c r="QI11" s="373"/>
      <c r="QJ11" s="373"/>
      <c r="QK11" s="373"/>
      <c r="QL11" s="373"/>
      <c r="QM11" s="373"/>
      <c r="QN11" s="373"/>
      <c r="QO11" s="373"/>
      <c r="QP11" s="374"/>
      <c r="QQ11" s="350" t="str">
        <f>IF(INDEX('Opinion Statement (DistHeat)'!$A:$A,QQ$8)="","",INDEX('Opinion Statement (DistHeat)'!$A:$A,QQ$8))</f>
        <v>IN09</v>
      </c>
      <c r="QR11" s="363" t="str">
        <f>IF(INDEX('Opinion Statement (DistHeat)'!$B:$B,QQ$8)="","",INDEX('Opinion Statement (DistHeat)'!$B:$B,QQ$8))</f>
        <v xml:space="preserve"> </v>
      </c>
      <c r="QS11" s="364"/>
      <c r="QT11" s="366"/>
      <c r="QU11" s="350" t="str">
        <f>IF(INDEX('Opinion Statement (DistHeat)'!$A:$A,QU$8)="","",INDEX('Opinion Statement (DistHeat)'!$A:$A,QU$8))</f>
        <v>IN09</v>
      </c>
      <c r="QV11" s="363" t="str">
        <f>IF(INDEX('Opinion Statement (DistHeat)'!$B:$B,QU$8)="","",INDEX('Opinion Statement (DistHeat)'!$B:$B,QU$8))</f>
        <v xml:space="preserve"> </v>
      </c>
      <c r="QW11" s="364"/>
      <c r="QX11" s="365"/>
      <c r="QY11" s="350" t="str">
        <f>IF(INDEX('Opinion Statement (DistHeat)'!$A:$A,QY$8)="","",INDEX('Opinion Statement (DistHeat)'!$A:$A,QY$8))</f>
        <v>IN09</v>
      </c>
      <c r="QZ11" s="363" t="str">
        <f>IF(INDEX('Opinion Statement (DistHeat)'!$B:$B,QY$8)="","",INDEX('Opinion Statement (DistHeat)'!$B:$B,QY$8))</f>
        <v xml:space="preserve"> </v>
      </c>
      <c r="RA11" s="364"/>
      <c r="RB11" s="365"/>
      <c r="RC11" s="350" t="str">
        <f>IF(INDEX('Opinion Statement (DistHeat)'!$A:$A,RC$8)="","",INDEX('Opinion Statement (DistHeat)'!$A:$A,RC$8))</f>
        <v>IN09</v>
      </c>
      <c r="RD11" s="363" t="str">
        <f>IF(INDEX('Opinion Statement (DistHeat)'!$B:$B,RC$8)="","",INDEX('Opinion Statement (DistHeat)'!$B:$B,RC$8))</f>
        <v xml:space="preserve"> </v>
      </c>
      <c r="RE11" s="364"/>
      <c r="RF11" s="365"/>
      <c r="RG11" s="350" t="str">
        <f>IF(INDEX('Opinion Statement (DistHeat)'!$A:$A,RG$8)="","",INDEX('Opinion Statement (DistHeat)'!$A:$A,RG$8))</f>
        <v>IN09</v>
      </c>
      <c r="RH11" s="363" t="str">
        <f>IF(INDEX('Opinion Statement (DistHeat)'!$B:$B,RG$8)="","",INDEX('Opinion Statement (DistHeat)'!$B:$B,RG$8))</f>
        <v xml:space="preserve"> </v>
      </c>
      <c r="RI11" s="364"/>
      <c r="RJ11" s="365"/>
      <c r="RK11" s="350" t="str">
        <f>IF(INDEX('Opinion Statement (DistHeat)'!$A:$A,RK$8)="","",INDEX('Opinion Statement (DistHeat)'!$A:$A,RK$8))</f>
        <v>IN09</v>
      </c>
      <c r="RL11" s="363" t="str">
        <f>IF(INDEX('Opinion Statement (DistHeat)'!$B:$B,RK$8)="","",INDEX('Opinion Statement (DistHeat)'!$B:$B,RK$8))</f>
        <v xml:space="preserve"> </v>
      </c>
      <c r="RM11" s="364"/>
      <c r="RN11" s="365"/>
      <c r="RO11" s="350" t="str">
        <f>IF(INDEX('Opinion Statement (DistHeat)'!$A:$A,RO$8)="","",INDEX('Opinion Statement (DistHeat)'!$A:$A,RO$8))</f>
        <v>IN09</v>
      </c>
      <c r="RP11" s="363" t="str">
        <f>IF(INDEX('Opinion Statement (DistHeat)'!$B:$B,RO$8)="","",INDEX('Opinion Statement (DistHeat)'!$B:$B,RO$8))</f>
        <v xml:space="preserve"> </v>
      </c>
      <c r="RQ11" s="364"/>
      <c r="RR11" s="365"/>
      <c r="RS11" s="350" t="str">
        <f>IF(INDEX('Opinion Statement (DistHeat)'!$A:$A,RS$8)="","",INDEX('Opinion Statement (DistHeat)'!$A:$A,RS$8))</f>
        <v>IN09</v>
      </c>
      <c r="RT11" s="363" t="str">
        <f>IF(INDEX('Opinion Statement (DistHeat)'!$B:$B,RS$8)="","",INDEX('Opinion Statement (DistHeat)'!$B:$B,RS$8))</f>
        <v xml:space="preserve"> </v>
      </c>
      <c r="RU11" s="364"/>
      <c r="RV11" s="365"/>
      <c r="RW11" s="350" t="str">
        <f>IF(INDEX('Opinion Statement (DistHeat)'!$A:$A,RW$8)="","",INDEX('Opinion Statement (DistHeat)'!$A:$A,RW$8))</f>
        <v>IN09</v>
      </c>
      <c r="RX11" s="363" t="str">
        <f>IF(INDEX('Opinion Statement (DistHeat)'!$B:$B,RW$8)="","",INDEX('Opinion Statement (DistHeat)'!$B:$B,RW$8))</f>
        <v xml:space="preserve"> </v>
      </c>
      <c r="RY11" s="364"/>
      <c r="RZ11" s="365"/>
      <c r="SA11" s="350" t="str">
        <f>IF(INDEX('Opinion Statement (DistHeat)'!$A:$A,SA$8)="","",INDEX('Opinion Statement (DistHeat)'!$A:$A,SA$8))</f>
        <v>IN09</v>
      </c>
      <c r="SB11" s="363" t="str">
        <f>IF(INDEX('Opinion Statement (DistHeat)'!$B:$B,SA$8)="","",INDEX('Opinion Statement (DistHeat)'!$B:$B,SA$8))</f>
        <v xml:space="preserve"> </v>
      </c>
      <c r="SC11" s="364"/>
      <c r="SD11" s="365"/>
      <c r="SE11" s="377" t="str">
        <f>IF(INDEX('Opinion Statement (DistHeat)'!$A:$A,SE$8)="","",INDEX('Opinion Statement (DistHeat)'!$A:$A,SE$8))</f>
        <v>IN09</v>
      </c>
      <c r="SF11" s="378"/>
      <c r="SG11" s="378"/>
      <c r="SH11" s="378"/>
      <c r="SI11" s="378"/>
      <c r="SJ11" s="378"/>
      <c r="SK11" s="378"/>
      <c r="SL11" s="378"/>
      <c r="SM11" s="378"/>
      <c r="SN11" s="379"/>
      <c r="SO11" s="349" t="str">
        <f>IF(INDEX('Opinion Statement (DistHeat)'!$A:$A,SO$8)="","",INDEX('Opinion Statement (DistHeat)'!$A:$A,SO$8))</f>
        <v>IN10</v>
      </c>
      <c r="SP11" s="360" t="str">
        <f>IF(INDEX('Opinion Statement (DistHeat)'!$B:$B,SO$8)="","",INDEX('Opinion Statement (DistHeat)'!$B:$B,SO$8))</f>
        <v xml:space="preserve"> </v>
      </c>
      <c r="SQ11" s="361"/>
      <c r="SR11" s="367"/>
      <c r="SS11" s="349" t="str">
        <f>IF(INDEX('Opinion Statement (DistHeat)'!$A:$A,SS$8)="","",INDEX('Opinion Statement (DistHeat)'!$A:$A,SS$8))</f>
        <v>IN10</v>
      </c>
      <c r="ST11" s="360" t="str">
        <f>IF(INDEX('Opinion Statement (DistHeat)'!$B:$B,SS$8)="","",INDEX('Opinion Statement (DistHeat)'!$B:$B,SS$8))</f>
        <v xml:space="preserve"> </v>
      </c>
      <c r="SU11" s="361"/>
      <c r="SV11" s="362"/>
      <c r="SW11" s="349" t="str">
        <f>IF(INDEX('Opinion Statement (DistHeat)'!$A:$A,SW$8)="","",INDEX('Opinion Statement (DistHeat)'!$A:$A,SW$8))</f>
        <v>IN10</v>
      </c>
      <c r="SX11" s="360" t="str">
        <f>IF(INDEX('Opinion Statement (DistHeat)'!$B:$B,SW$8)="","",INDEX('Opinion Statement (DistHeat)'!$B:$B,SW$8))</f>
        <v xml:space="preserve"> </v>
      </c>
      <c r="SY11" s="361"/>
      <c r="SZ11" s="362"/>
      <c r="TA11" s="349" t="str">
        <f>IF(INDEX('Opinion Statement (DistHeat)'!$A:$A,TA$8)="","",INDEX('Opinion Statement (DistHeat)'!$A:$A,TA$8))</f>
        <v>IN10</v>
      </c>
      <c r="TB11" s="360" t="str">
        <f>IF(INDEX('Opinion Statement (DistHeat)'!$B:$B,TA$8)="","",INDEX('Opinion Statement (DistHeat)'!$B:$B,TA$8))</f>
        <v xml:space="preserve"> </v>
      </c>
      <c r="TC11" s="361"/>
      <c r="TD11" s="362"/>
      <c r="TE11" s="349" t="str">
        <f>IF(INDEX('Opinion Statement (DistHeat)'!$A:$A,TE$8)="","",INDEX('Opinion Statement (DistHeat)'!$A:$A,TE$8))</f>
        <v>IN10</v>
      </c>
      <c r="TF11" s="360" t="str">
        <f>IF(INDEX('Opinion Statement (DistHeat)'!$B:$B,TE$8)="","",INDEX('Opinion Statement (DistHeat)'!$B:$B,TE$8))</f>
        <v xml:space="preserve"> </v>
      </c>
      <c r="TG11" s="361"/>
      <c r="TH11" s="362"/>
      <c r="TI11" s="349" t="str">
        <f>IF(INDEX('Opinion Statement (DistHeat)'!$A:$A,TI$8)="","",INDEX('Opinion Statement (DistHeat)'!$A:$A,TI$8))</f>
        <v>IN10</v>
      </c>
      <c r="TJ11" s="360" t="str">
        <f>IF(INDEX('Opinion Statement (DistHeat)'!$B:$B,TI$8)="","",INDEX('Opinion Statement (DistHeat)'!$B:$B,TI$8))</f>
        <v xml:space="preserve"> </v>
      </c>
      <c r="TK11" s="361"/>
      <c r="TL11" s="362"/>
      <c r="TM11" s="349" t="str">
        <f>IF(INDEX('Opinion Statement (DistHeat)'!$A:$A,TM$8)="","",INDEX('Opinion Statement (DistHeat)'!$A:$A,TM$8))</f>
        <v>IN10</v>
      </c>
      <c r="TN11" s="360" t="str">
        <f>IF(INDEX('Opinion Statement (DistHeat)'!$B:$B,TM$8)="","",INDEX('Opinion Statement (DistHeat)'!$B:$B,TM$8))</f>
        <v xml:space="preserve"> </v>
      </c>
      <c r="TO11" s="361"/>
      <c r="TP11" s="362"/>
      <c r="TQ11" s="349" t="str">
        <f>IF(INDEX('Opinion Statement (DistHeat)'!$A:$A,TQ$8)="","",INDEX('Opinion Statement (DistHeat)'!$A:$A,TQ$8))</f>
        <v>IN10</v>
      </c>
      <c r="TR11" s="360" t="str">
        <f>IF(INDEX('Opinion Statement (DistHeat)'!$B:$B,TQ$8)="","",INDEX('Opinion Statement (DistHeat)'!$B:$B,TQ$8))</f>
        <v xml:space="preserve"> </v>
      </c>
      <c r="TS11" s="361"/>
      <c r="TT11" s="362"/>
      <c r="TU11" s="349" t="str">
        <f>IF(INDEX('Opinion Statement (DistHeat)'!$A:$A,TU$8)="","",INDEX('Opinion Statement (DistHeat)'!$A:$A,TU$8))</f>
        <v>IN10</v>
      </c>
      <c r="TV11" s="360" t="str">
        <f>IF(INDEX('Opinion Statement (DistHeat)'!$B:$B,TU$8)="","",INDEX('Opinion Statement (DistHeat)'!$B:$B,TU$8))</f>
        <v xml:space="preserve"> </v>
      </c>
      <c r="TW11" s="361"/>
      <c r="TX11" s="362"/>
      <c r="TY11" s="349" t="str">
        <f>IF(INDEX('Opinion Statement (DistHeat)'!$A:$A,TY$8)="","",INDEX('Opinion Statement (DistHeat)'!$A:$A,TY$8))</f>
        <v>IN10</v>
      </c>
      <c r="TZ11" s="360" t="str">
        <f>IF(INDEX('Opinion Statement (DistHeat)'!$B:$B,TY$8)="","",INDEX('Opinion Statement (DistHeat)'!$B:$B,TY$8))</f>
        <v xml:space="preserve"> </v>
      </c>
      <c r="UA11" s="361"/>
      <c r="UB11" s="362"/>
      <c r="UC11" s="372" t="str">
        <f>IF(INDEX('Opinion Statement (DistHeat)'!$A:$A,UC$8)="","",INDEX('Opinion Statement (DistHeat)'!$A:$A,UC$8))</f>
        <v>IN10</v>
      </c>
      <c r="UD11" s="373"/>
      <c r="UE11" s="373"/>
      <c r="UF11" s="373"/>
      <c r="UG11" s="373"/>
      <c r="UH11" s="373"/>
      <c r="UI11" s="373"/>
      <c r="UJ11" s="373"/>
      <c r="UK11" s="373"/>
      <c r="UL11" s="374"/>
      <c r="UM11" s="822" t="str">
        <f>IF(INDEX('Opinion Statement (DistHeat)'!$A:$A,UM$8)="","",INDEX('Opinion Statement (DistHeat)'!$A:$A,UM$8))</f>
        <v>Настъпили ли са промени през отчетния период, които засягат ключовите етапи и целите?</v>
      </c>
      <c r="UN11" s="822" t="str">
        <f>IF(INDEX('Opinion Statement (DistHeat)'!$A:$A,UN$8)="","",INDEX('Opinion Statement (DistHeat)'!$A:$A,UN$8))</f>
        <v>Актуализиран ли е планът за неутралност по отношение на климата по отношение на ключовите етапи и целите през отчетния период? (член 22г от ПБР)?</v>
      </c>
      <c r="UO11" s="822" t="str">
        <f>IF(INDEX('Opinion Statement (DistHeat)'!$A:$A,UO$8)="","",INDEX('Opinion Statement (DistHeat)'!$A:$A,UO$8))</f>
        <v>Оператор/ВСИЧКИ обекти на инсталации, посетени физически по време на проверката на доклада за неутралност по отношение на климата:</v>
      </c>
      <c r="UP11" s="822" t="str">
        <f>IF(INDEX('Opinion Statement (DistHeat)'!$A:$A,UP$8)="","",INDEX('Opinion Statement (DistHeat)'!$A:$A,UP$8))</f>
        <v>Член 34A от AVR2 - обосновка за извършване на виртуално посещение на място поради непреодолима сила и информация за начина на провеждане на „посещението“ и намаляване на риска при проверката:</v>
      </c>
      <c r="UQ11" s="822" t="str">
        <f>IF(INDEX('Opinion Statement (DistHeat)'!$A:$A,UQ$8)="","",INDEX('Opinion Statement (DistHeat)'!$A:$A,UQ$8))</f>
        <v>Дата на одобрение за виртуално посещение на място от КО:</v>
      </c>
      <c r="UR11" s="822" t="str">
        <f>IF(INDEX('Opinion Statement (DistHeat)'!$A:$A,UR$8)="","",INDEX('Opinion Statement (DistHeat)'!$A:$A,UR$8))</f>
        <v>Дата(и) на посещението(ята) [член 21, параграф 1 от AVR]:</v>
      </c>
      <c r="US11" s="352" t="str">
        <f>IF(INDEX('Opinion Statement (DistHeat)'!$A:$A,US$8)="","",INDEX('Opinion Statement (DistHeat)'!$A:$A,US$8))</f>
        <v>Брой дни на място:</v>
      </c>
      <c r="UT11" s="352" t="str">
        <f>IF(INDEX('Opinion Statement (DistHeat)'!$A:$A,UT$8)="","",INDEX('Opinion Statement (DistHeat)'!$A:$A,UT$8))</f>
        <v>Наименование на (водещия) одитор(и)/техническите експерти по СТЕ на ЕС, които извършват посещение(ия) на място:</v>
      </c>
      <c r="UU11" s="352" t="str">
        <f>IF(INDEX('Opinion Statement (DistHeat)'!$A:$A,UU$8)="","",INDEX('Opinion Statement (DistHeat)'!$A:$A,UU$8))</f>
        <v>План за неутралност по отношение на климата в съответствие с ПБР и Регламент 2023/2441 ?</v>
      </c>
      <c r="UV11" s="352" t="str">
        <f>IF(INDEX('Opinion Statement (DistHeat)'!$A:$A,UV$8)="","",INDEX('Opinion Statement (DistHeat)'!$A:$A,UV$8))</f>
        <v>Имало ли е промени в плана за неутралност по отношение на климата или в доклада за неутралност по отношение на климата, които засягат ключовите етапи и целите?</v>
      </c>
      <c r="UW11" s="352" t="str">
        <f>IF(INDEX('Opinion Statement (DistHeat)'!$A:$A,UW$8)="","",INDEX('Opinion Statement (DistHeat)'!$A:$A,UW$8))</f>
        <v>Регламентът на ЕС относно A&amp;V е спазен:</v>
      </c>
      <c r="UX11" s="352" t="str">
        <f>IF(INDEX('Opinion Statement (DistHeat)'!$A:$A,UX$8)="","",INDEX('Opinion Statement (DistHeat)'!$A:$A,UX$8))</f>
        <v>Член 22г: изменения на плана за неутралност по отношение на климата, за които КО е уведомен?</v>
      </c>
      <c r="UY11" s="352" t="str">
        <f>IF(INDEX('Opinion Statement (DistHeat)'!$A:$A,UY$8)="","",INDEX('Opinion Statement (DistHeat)'!$A:$A,UY$8))</f>
        <v xml:space="preserve">Член 16, параграф 2, буква ва): Съответстват ли границите на инсталацията, посочени в РМД (MRR), и подинсталацията(ите), посочена(и) в ПБР?
</v>
      </c>
      <c r="UZ11" s="352" t="str">
        <f>IF(INDEX('Opinion Statement (DistHeat)'!$A:$A,UZ$8)="","",INDEX('Opinion Statement (DistHeat)'!$A:$A,UZ$8))</f>
        <v>Член 16, параграф 2, буква еб): Историческите емисии, емисионните нива и равнищата на дейност съответстват ли на данните, включени в докладите с базови данни и докладите за равнището на дейност?</v>
      </c>
      <c r="VA11" s="352" t="str">
        <f>IF(INDEX('Opinion Statement (DistHeat)'!$A:$A,VA$8)="","",INDEX('Opinion Statement (DistHeat)'!$A:$A,VA$8))</f>
        <v>Член 7, параграф 4 и член 17в: Правилно ли е приложен планът за неутралност по отношение на климата?</v>
      </c>
      <c r="VB11" s="352" t="str">
        <f>IF(INDEX('Opinion Statement (DistHeat)'!$A:$A,VB$8)="","",INDEX('Opinion Statement (DistHeat)'!$A:$A,VB$8))</f>
        <v>Член 17в, буква а): Мерките, свързани с ключовите етапи и целите, са изпълнени и изпълнението на тези мерки е завършено?</v>
      </c>
      <c r="VC11" s="352" t="str">
        <f>IF(INDEX('Opinion Statement (DistHeat)'!$A:$A,VC$8)="","",INDEX('Opinion Statement (DistHeat)'!$A:$A,VC$8))</f>
        <v>Член 17в, буква в): Доказателствата за постигането на ключовите етапи и целите са в съответствие с плана за неутралност по отношение на климата?</v>
      </c>
      <c r="VD11" s="352" t="str">
        <f>IF(INDEX('Opinion Statement (DistHeat)'!$A:$A,VD$8)="","",INDEX('Opinion Statement (DistHeat)'!$A:$A,VD$8))</f>
        <v>Член 17в, буква г): Използват ли се подходящи данни, за да се докаже дали са постигнати ключовите етапи и целите, определени в плана за неутралност по отношение на климата?</v>
      </c>
      <c r="VE11" s="352" t="str">
        <f>IF(INDEX('Opinion Statement (DistHeat)'!$A:$A,VE$8)="","",INDEX('Opinion Statement (DistHeat)'!$A:$A,VE$8))</f>
        <v>Член 17в, буква д): Правилно ли е изчислението на данните, използвани за доказване дали са постигнати ключовите етапи и целите, определени в плана за неутралност по отношение на климата?</v>
      </c>
      <c r="VF11" s="352" t="str">
        <f>IF(INDEX('Opinion Statement (DistHeat)'!$A:$A,VF$8)="","",INDEX('Opinion Statement (DistHeat)'!$A:$A,VF$8))</f>
        <v>Член 17в, буква д): Данните, използвани за доказване, че ключовите етапи и целите са постигнати, съответстват ли на други съответни данни в проверения доклад за емисиите, доклада с базови данни и годишния доклад за равнището на дейност?</v>
      </c>
      <c r="VG11" s="352" t="str">
        <f>IF(INDEX('Opinion Statement (DistHeat)'!$A:$A,VG$8)="","",INDEX('Opinion Statement (DistHeat)'!$A:$A,VG$8))</f>
        <v>Член 17в, буква е): Постигнатите цели показват намаление в съответствие с очакваното намаление на емисиите на парникови газове, описано в плана за неутралност по отношение на климата?</v>
      </c>
      <c r="VH11" s="807" t="str">
        <f>IF(INDEX('Opinion Statement (DistHeat)'!$A:$A,VH$8)="","",INDEX('Opinion Statement (DistHeat)'!$A:$A,VH$8))</f>
        <v>Коригирани ли са несъответствията от предходния период?</v>
      </c>
      <c r="VI11" s="808"/>
      <c r="VJ11" s="807" t="str">
        <f>IF(INDEX('Opinion Statement (DistHeat)'!$A:$A,VJ$8)="","",INDEX('Opinion Statement (DistHeat)'!$A:$A,VJ$8))</f>
        <v>Правилно ли са приложени подобренията от предходния период?</v>
      </c>
      <c r="VK11" s="808"/>
      <c r="VL11" s="807" t="str">
        <f>IF(INDEX('Opinion Statement (DistHeat)'!$A:$A,VL$8)="","",INDEX('Opinion Statement (DistHeat)'!$A:$A,VL$8))</f>
        <v>Член 14, буква а) и член 16, параграф 2: Данни и поток от данни, проверени подробно и обратно към източника?</v>
      </c>
      <c r="VM11" s="808"/>
      <c r="VN11" s="352" t="str">
        <f>IF(INDEX('Opinion Statement (DistHeat)'!$A:$A,VN$8)="","",INDEX('Opinion Statement (DistHeat)'!$A:$A,VN$8))</f>
        <v>Член 14, буква б): Контролните дейности са документирани, прилагани, поддържани и ефективни за намаляване на присъщите рискове?</v>
      </c>
      <c r="VO11" s="352" t="str">
        <f>IF(INDEX('Opinion Statement (DistHeat)'!$A:$A,VO$8)="","",INDEX('Opinion Statement (DistHeat)'!$A:$A,VO$8))</f>
        <v>Съответните процедури са документирани, прилагани, поддържани и ефективни за намаляване на присъщите рискове и контролните рискове?</v>
      </c>
      <c r="VP11" s="807" t="str">
        <f>IF(INDEX('Opinion Statement (DistHeat)'!$A:$A,VP$8)="","",INDEX('Opinion Statement (DistHeat)'!$A:$A,VP$8))</f>
        <v>Член 18, параграф 4: Има ли пропуски в данните?</v>
      </c>
      <c r="VQ11" s="808"/>
      <c r="VR11" s="352" t="str">
        <f>IF(INDEX('Opinion Statement (DistHeat)'!$A:$A,VR$8)="","",INDEX('Opinion Statement (DistHeat)'!$A:$A,VR$8))</f>
        <v>Член 18, параграф 4: Проверка на методите, прилагани за липсващи данни:</v>
      </c>
      <c r="VS11" s="807" t="str">
        <f>IF(INDEX('Opinion Statement (DistHeat)'!$A:$A,VS$8)="","",INDEX('Opinion Statement (DistHeat)'!$A:$A,VS$8))</f>
        <v>Изпълнени ли са насоките на ЕК относно плановете за неутралност по отношение на климата и ПБР?</v>
      </c>
      <c r="VT11" s="808"/>
      <c r="VU11" s="807" t="str">
        <f>IF(INDEX('Opinion Statement (DistHeat)'!$A:$A,VU$8)="","",INDEX('Opinion Statement (DistHeat)'!$A:$A,VU$8))</f>
        <v>Изпълнени ли са насоките на компетентния орган относно ALCR, ПБР и плановете за неутралност по отношение на климата (ако е приложимо)?</v>
      </c>
      <c r="VV11" s="808"/>
      <c r="VW11" s="807" t="str">
        <f>IF(INDEX('Opinion Statement (DistHeat)'!$A:$A,VW$8)="","",INDEX('Opinion Statement (DistHeat)'!$A:$A,VW$8))</f>
        <v>Пълнота:</v>
      </c>
      <c r="VX11" s="808"/>
      <c r="VY11" s="807" t="str">
        <f>IF(INDEX('Opinion Statement (DistHeat)'!$A:$A,VY$8)="","",INDEX('Opinion Statement (DistHeat)'!$A:$A,VY$8))</f>
        <v>Точност:</v>
      </c>
      <c r="VZ11" s="808"/>
      <c r="WA11" s="807" t="str">
        <f>IF(INDEX('Opinion Statement (DistHeat)'!$A:$A,WA$8)="","",INDEX('Opinion Statement (DistHeat)'!$A:$A,WA$8))</f>
        <v>Надеждност</v>
      </c>
      <c r="WB11" s="808"/>
      <c r="WC11" s="812" t="str">
        <f>'Annex 1 - Findings'!$B$6</f>
        <v>Некоригирани неточности, които не са били коригирани преди издаването на доклада от проверката</v>
      </c>
      <c r="WD11" s="813"/>
      <c r="WE11" s="812" t="str">
        <f>'Annex 1 - Findings'!$B$18</f>
        <v>Некоригирани несъответствия с ALCR, ПБР (FAR) или Регламент 2023/2441, установени по време на проверката</v>
      </c>
      <c r="WF11" s="813"/>
      <c r="WG11" s="812" t="str">
        <f>'Annex 1 - Findings'!$B$30</f>
        <v>Некоригирани несъответствия с плана за неутралност по отношение на климата</v>
      </c>
      <c r="WH11" s="813"/>
      <c r="WI11" s="328" t="str">
        <f>'Annex 1 - Findings'!$B$43</f>
        <v xml:space="preserve">Препоръчителни подобрения, ако има такива </v>
      </c>
      <c r="WJ11" s="328" t="str">
        <f>'Annex 1 - Findings'!$B$55</f>
        <v xml:space="preserve">Констатации или подобрения от предходен период, които НЕ са отстранени.  
Всички констатации или подобрения, докладвани в доклада от проверката за доклада с данни от предходния отчетен период, които са били отстранени, не е необходимо да бъдат изброени тук.
</v>
      </c>
      <c r="WK11" s="329"/>
      <c r="WL11" s="352" t="str">
        <f>IF(INDEX('Opinion Statement (DistHeat)'!$A:$A,WL$8)="","",INDEX('Opinion Statement (DistHeat)'!$A:$A,WL$8))</f>
        <v xml:space="preserve">СТАНОВИЩЕ – потвърдено като задоволително: </v>
      </c>
      <c r="WM11" s="352" t="str">
        <f>IF(INDEX('Opinion Statement (DistHeat)'!$A:$A,WM$8)="","",INDEX('Opinion Statement (DistHeat)'!$A:$A,WM$8))</f>
        <v xml:space="preserve">СТАНОВИЩЕ – потвърдено с коментари: </v>
      </c>
      <c r="WN11" s="804" t="str">
        <f>IF(INDEX('Opinion Statement (DistHeat)'!$A:$A,WN$8)="","",INDEX('Opinion Statement (DistHeat)'!$A:$A,WN$8))</f>
        <v>Коментари, които обосновават становището:</v>
      </c>
      <c r="WO11" s="805"/>
      <c r="WP11" s="805"/>
      <c r="WQ11" s="805"/>
      <c r="WR11" s="805"/>
      <c r="WS11" s="805"/>
      <c r="WT11" s="805"/>
      <c r="WU11" s="805"/>
      <c r="WV11" s="805"/>
      <c r="WW11" s="806"/>
      <c r="WX11" s="814" t="str">
        <f>IF(INDEX('Opinion Statement (DistHeat)'!$A:$A,WX$8)="","",INDEX('Opinion Statement (DistHeat)'!$A:$A,WX$8))</f>
        <v xml:space="preserve">СТАНОВИЩЕ – непроверено: </v>
      </c>
      <c r="WY11" s="815"/>
      <c r="WZ11" s="815"/>
      <c r="XA11" s="815"/>
      <c r="XB11" s="815"/>
      <c r="XC11" s="816"/>
      <c r="XD11" s="352" t="str">
        <f>IF(INDEX('Opinion Statement (DistHeat)'!$A:$A,XD$8)="","",INDEX('Opinion Statement (DistHeat)'!$A:$A,XD$8))</f>
        <v>Водещ одитор по СТЕ на ЕС:</v>
      </c>
      <c r="XE11" s="352" t="str">
        <f>IF(INDEX('Opinion Statement (DistHeat)'!$A:$A,XE$8)="","",INDEX('Opinion Statement (DistHeat)'!$A:$A,XE$8))</f>
        <v>Одитор(и) по СТЕ на ЕС:</v>
      </c>
      <c r="XF11" s="352" t="str">
        <f>IF(INDEX('Opinion Statement (DistHeat)'!$A:$A,XF$8)="","",INDEX('Opinion Statement (DistHeat)'!$A:$A,XF$8))</f>
        <v>Технически експерт(и) (одитор по СТЕ на ЕС):</v>
      </c>
      <c r="XG11" s="352" t="str">
        <f>IF(INDEX('Opinion Statement (DistHeat)'!$A:$A,XG$8)="","",INDEX('Opinion Statement (DistHeat)'!$A:$A,XG$8))</f>
        <v>Независим проверител:</v>
      </c>
      <c r="XH11" s="352" t="str">
        <f>IF(INDEX('Opinion Statement (DistHeat)'!$A:$A,XH$8)="","",INDEX('Opinion Statement (DistHeat)'!$A:$A,XH$8))</f>
        <v>Технически експерт(и) (независим преглед):</v>
      </c>
      <c r="XI11" s="352" t="str">
        <f>IF(INDEX('Opinion Statement (DistHeat)'!$A:$A,XI$8)="","",INDEX('Opinion Statement (DistHeat)'!$A:$A,XI$8))</f>
        <v>Подписано от името на:</v>
      </c>
      <c r="XJ11" s="352" t="str">
        <f>IF(INDEX('Opinion Statement (DistHeat)'!$A:$A,XJ$8)="","",INDEX('Opinion Statement (DistHeat)'!$A:$A,XJ$8))</f>
        <v>Име на упълномощеното подписващо лице:</v>
      </c>
      <c r="XK11" s="352" t="str">
        <f>IF(INDEX('Opinion Statement (DistHeat)'!$A:$A,XK$8)="","",INDEX('Opinion Statement (DistHeat)'!$A:$A,XK$8))</f>
        <v>Дата на становището:</v>
      </c>
      <c r="XL11" s="352" t="str">
        <f>IF(INDEX('Opinion Statement (DistHeat)'!$A:$A,XL$8)="","",INDEX('Opinion Statement (DistHeat)'!$A:$A,XL$8))</f>
        <v>Име на проверяващия орган:</v>
      </c>
      <c r="XM11" s="352" t="str">
        <f>IF(INDEX('Opinion Statement (DistHeat)'!$A:$A,XM$8)="","",INDEX('Opinion Statement (DistHeat)'!$A:$A,XM$8))</f>
        <v>Адрес за връзка:</v>
      </c>
      <c r="XN11" s="352" t="str">
        <f>IF(INDEX('Opinion Statement (DistHeat)'!$A:$A,XN$8)="","",INDEX('Opinion Statement (DistHeat)'!$A:$A,XN$8))</f>
        <v>Дата на договора за проверка:</v>
      </c>
      <c r="XO11" s="352" t="str">
        <f>IF(INDEX('Opinion Statement (DistHeat)'!$A:$A,XO$8)="","",INDEX('Opinion Statement (DistHeat)'!$A:$A,XO$8))</f>
        <v>Акредитиран ли е проверяващият орган или сертифицирано физическо лице?</v>
      </c>
      <c r="XP11" s="352" t="str">
        <f>IF(INDEX('Opinion Statement (DistHeat)'!$A:$A,XP$8)="","",INDEX('Opinion Statement (DistHeat)'!$A:$A,XP$8))</f>
        <v>Наименование на националния орган по акредитация (НОА) или проверяващия орган Сертифициращ национален орган:</v>
      </c>
      <c r="XQ11" s="355" t="str">
        <f>IF(INDEX('Opinion Statement (DistHeat)'!$A:$A,XQ$8)="","",INDEX('Opinion Statement (DistHeat)'!$A:$A,XQ$8))</f>
        <v>Акредитационен/сертификационен номер:</v>
      </c>
    </row>
    <row r="12" spans="1:730" ht="25.5" customHeight="1" x14ac:dyDescent="0.2">
      <c r="A12" s="342"/>
      <c r="B12" s="169"/>
      <c r="C12" s="169"/>
      <c r="D12" s="169"/>
      <c r="E12" s="169"/>
      <c r="F12" s="169"/>
      <c r="G12" s="169"/>
      <c r="H12" s="344"/>
      <c r="I12" s="173" t="str">
        <f>IF(INDEX('Opinion Statement (DistHeat)'!$A:$A,I$8+I$9)="","",INDEX('Opinion Statement (DistHeat)'!$A:$A,I$8+I$9))</f>
        <v>IN01</v>
      </c>
      <c r="J12" s="169"/>
      <c r="K12" s="169"/>
      <c r="L12" s="169"/>
      <c r="M12" s="348"/>
      <c r="N12" s="173" t="str">
        <f>IF(INDEX('Opinion Statement (DistHeat)'!$A:$A,N$8+N$9)="","",INDEX('Opinion Statement (DistHeat)'!$A:$A,N$8+N$9))</f>
        <v>IN02</v>
      </c>
      <c r="O12" s="169"/>
      <c r="P12" s="169"/>
      <c r="Q12" s="169"/>
      <c r="R12" s="348"/>
      <c r="S12" s="173" t="str">
        <f>IF(INDEX('Opinion Statement (DistHeat)'!$A:$A,S$8+S$9)="","",INDEX('Opinion Statement (DistHeat)'!$A:$A,S$8+S$9))</f>
        <v>IN03</v>
      </c>
      <c r="T12" s="169"/>
      <c r="U12" s="169"/>
      <c r="V12" s="169"/>
      <c r="W12" s="348"/>
      <c r="X12" s="173" t="str">
        <f>IF(INDEX('Opinion Statement (DistHeat)'!$A:$A,X$8+X$9)="","",INDEX('Opinion Statement (DistHeat)'!$A:$A,X$8+X$9))</f>
        <v>IN04</v>
      </c>
      <c r="Y12" s="169"/>
      <c r="Z12" s="169"/>
      <c r="AA12" s="169"/>
      <c r="AB12" s="348"/>
      <c r="AC12" s="173" t="str">
        <f>IF(INDEX('Opinion Statement (DistHeat)'!$A:$A,AC$8+AC$9)="","",INDEX('Opinion Statement (DistHeat)'!$A:$A,AC$8+AC$9))</f>
        <v>IN05</v>
      </c>
      <c r="AD12" s="169"/>
      <c r="AE12" s="169"/>
      <c r="AF12" s="169"/>
      <c r="AG12" s="348"/>
      <c r="AH12" s="173" t="str">
        <f>IF(INDEX('Opinion Statement (DistHeat)'!$A:$A,AH$8+AH$9)="","",INDEX('Opinion Statement (DistHeat)'!$A:$A,AH$8+AH$9))</f>
        <v>IN06</v>
      </c>
      <c r="AI12" s="169"/>
      <c r="AJ12" s="169"/>
      <c r="AK12" s="169"/>
      <c r="AL12" s="348"/>
      <c r="AM12" s="173" t="str">
        <f>IF(INDEX('Opinion Statement (DistHeat)'!$A:$A,AM$8+AM$9)="","",INDEX('Opinion Statement (DistHeat)'!$A:$A,AM$8+AM$9))</f>
        <v>IN07</v>
      </c>
      <c r="AN12" s="169"/>
      <c r="AO12" s="169"/>
      <c r="AP12" s="169"/>
      <c r="AQ12" s="348"/>
      <c r="AR12" s="173" t="str">
        <f>IF(INDEX('Opinion Statement (DistHeat)'!$A:$A,AR$8+AR$9)="","",INDEX('Opinion Statement (DistHeat)'!$A:$A,AR$8+AR$9))</f>
        <v>IN08</v>
      </c>
      <c r="AS12" s="169"/>
      <c r="AT12" s="169"/>
      <c r="AU12" s="169"/>
      <c r="AV12" s="348"/>
      <c r="AW12" s="173" t="str">
        <f>IF(INDEX('Opinion Statement (DistHeat)'!$A:$A,AW$8+AW$9)="","",INDEX('Opinion Statement (DistHeat)'!$A:$A,AW$8+AW$9))</f>
        <v>IN09</v>
      </c>
      <c r="AX12" s="169"/>
      <c r="AY12" s="169"/>
      <c r="AZ12" s="169"/>
      <c r="BA12" s="348"/>
      <c r="BB12" s="173" t="str">
        <f>IF(INDEX('Opinion Statement (DistHeat)'!$A:$A,BB$8+BB$9)="","",INDEX('Opinion Statement (DistHeat)'!$A:$A,BB$8+BB$9))</f>
        <v>IN10</v>
      </c>
      <c r="BC12" s="169"/>
      <c r="BD12" s="169"/>
      <c r="BE12" s="169"/>
      <c r="BF12" s="348"/>
      <c r="BG12" s="345" t="str">
        <f>IF(INDEX('Opinion Statement (DistHeat)'!$A:$A,BG$8+2)="","",INDEX('Opinion Statement (DistHeat)'!$A:$A,BG$8+2))</f>
        <v>Подинсталация</v>
      </c>
      <c r="BH12" s="345" t="str">
        <f>IF(INDEX('Opinion Statement (DistHeat)'!$C:$C,BH$8)="","",INDEX('Opinion Statement (DistHeat)'!$C:$C,BH$8))</f>
        <v>Интензитет или стойност на емисиите</v>
      </c>
      <c r="BI12" s="345" t="str">
        <f>IF(INDEX('Opinion Statement (DistHeat)'!$E:$E,BI$8)="","",INDEX('Opinion Statement (DistHeat)'!$E:$E,BI$8))</f>
        <v>Вид на целта</v>
      </c>
      <c r="BJ12" s="345" t="str">
        <f>IF(INDEX('Opinion Statement (DistHeat)'!$G:$G,BJ$8)="","",INDEX('Opinion Statement (DistHeat)'!$G:$G,BJ$8))</f>
        <v>Постигната цел</v>
      </c>
      <c r="BK12" s="345" t="str">
        <f>IF(INDEX('Opinion Statement (DistHeat)'!$A:$A,BK$8+2)="","",INDEX('Opinion Statement (DistHeat)'!$A:$A,BK$8+2))</f>
        <v>Подинсталация</v>
      </c>
      <c r="BL12" s="345" t="str">
        <f>IF(INDEX('Opinion Statement (DistHeat)'!$C:$C,BL$8)="","",INDEX('Opinion Statement (DistHeat)'!$C:$C,BL$8))</f>
        <v>Интензитет или стойност на емисиите</v>
      </c>
      <c r="BM12" s="345" t="str">
        <f>IF(INDEX('Opinion Statement (DistHeat)'!$E:$E,BM$8)="","",INDEX('Opinion Statement (DistHeat)'!$E:$E,BM$8))</f>
        <v>Вид на целта</v>
      </c>
      <c r="BN12" s="345" t="str">
        <f>IF(INDEX('Opinion Statement (DistHeat)'!$G:$G,BN$8)="","",INDEX('Opinion Statement (DistHeat)'!$G:$G,BN$8))</f>
        <v>Постигната цел</v>
      </c>
      <c r="BO12" s="345" t="str">
        <f>IF(INDEX('Opinion Statement (DistHeat)'!$A:$A,BO$8+2)="","",INDEX('Opinion Statement (DistHeat)'!$A:$A,BO$8+2))</f>
        <v>Подинсталация</v>
      </c>
      <c r="BP12" s="345" t="str">
        <f>IF(INDEX('Opinion Statement (DistHeat)'!$C:$C,BP$8)="","",INDEX('Opinion Statement (DistHeat)'!$C:$C,BP$8))</f>
        <v>Интензитет или стойност на емисиите</v>
      </c>
      <c r="BQ12" s="345" t="str">
        <f>IF(INDEX('Opinion Statement (DistHeat)'!$E:$E,BQ$8)="","",INDEX('Opinion Statement (DistHeat)'!$E:$E,BQ$8))</f>
        <v>Вид на целта</v>
      </c>
      <c r="BR12" s="345" t="str">
        <f>IF(INDEX('Opinion Statement (DistHeat)'!$G:$G,BR$8)="","",INDEX('Opinion Statement (DistHeat)'!$G:$G,BR$8))</f>
        <v>Постигната цел</v>
      </c>
      <c r="BS12" s="345" t="str">
        <f>IF(INDEX('Opinion Statement (DistHeat)'!$A:$A,BS$8+2)="","",INDEX('Opinion Statement (DistHeat)'!$A:$A,BS$8+2))</f>
        <v>Подинсталация</v>
      </c>
      <c r="BT12" s="345" t="str">
        <f>IF(INDEX('Opinion Statement (DistHeat)'!$C:$C,BT$8)="","",INDEX('Opinion Statement (DistHeat)'!$C:$C,BT$8))</f>
        <v>Интензитет или стойност на емисиите</v>
      </c>
      <c r="BU12" s="345" t="str">
        <f>IF(INDEX('Opinion Statement (DistHeat)'!$E:$E,BU$8)="","",INDEX('Opinion Statement (DistHeat)'!$E:$E,BU$8))</f>
        <v>Вид на целта</v>
      </c>
      <c r="BV12" s="345" t="str">
        <f>IF(INDEX('Opinion Statement (DistHeat)'!$G:$G,BV$8)="","",INDEX('Opinion Statement (DistHeat)'!$G:$G,BV$8))</f>
        <v>Постигната цел</v>
      </c>
      <c r="BW12" s="345" t="str">
        <f>IF(INDEX('Opinion Statement (DistHeat)'!$A:$A,BW$8+2)="","",INDEX('Opinion Statement (DistHeat)'!$A:$A,BW$8+2))</f>
        <v>Подинсталация</v>
      </c>
      <c r="BX12" s="345" t="str">
        <f>IF(INDEX('Opinion Statement (DistHeat)'!$C:$C,BX$8)="","",INDEX('Opinion Statement (DistHeat)'!$C:$C,BX$8))</f>
        <v>Интензитет или стойност на емисиите</v>
      </c>
      <c r="BY12" s="345" t="str">
        <f>IF(INDEX('Opinion Statement (DistHeat)'!$E:$E,BY$8)="","",INDEX('Opinion Statement (DistHeat)'!$E:$E,BY$8))</f>
        <v>Вид на целта</v>
      </c>
      <c r="BZ12" s="345" t="str">
        <f>IF(INDEX('Opinion Statement (DistHeat)'!$G:$G,BZ$8)="","",INDEX('Opinion Statement (DistHeat)'!$G:$G,BZ$8))</f>
        <v>Постигната цел</v>
      </c>
      <c r="CA12" s="345" t="str">
        <f>IF(INDEX('Opinion Statement (DistHeat)'!$A:$A,CA$8+2)="","",INDEX('Opinion Statement (DistHeat)'!$A:$A,CA$8+2))</f>
        <v>Подинсталация</v>
      </c>
      <c r="CB12" s="345" t="str">
        <f>IF(INDEX('Opinion Statement (DistHeat)'!$C:$C,CB$8)="","",INDEX('Opinion Statement (DistHeat)'!$C:$C,CB$8))</f>
        <v>Интензитет или стойност на емисиите</v>
      </c>
      <c r="CC12" s="345" t="str">
        <f>IF(INDEX('Opinion Statement (DistHeat)'!$E:$E,CC$8)="","",INDEX('Opinion Statement (DistHeat)'!$E:$E,CC$8))</f>
        <v>Вид на целта</v>
      </c>
      <c r="CD12" s="345" t="str">
        <f>IF(INDEX('Opinion Statement (DistHeat)'!$G:$G,CD$8)="","",INDEX('Opinion Statement (DistHeat)'!$G:$G,CD$8))</f>
        <v>Постигната цел</v>
      </c>
      <c r="CE12" s="345" t="str">
        <f>IF(INDEX('Opinion Statement (DistHeat)'!$A:$A,CE$8+2)="","",INDEX('Opinion Statement (DistHeat)'!$A:$A,CE$8+2))</f>
        <v>Подинсталация</v>
      </c>
      <c r="CF12" s="345" t="str">
        <f>IF(INDEX('Opinion Statement (DistHeat)'!$C:$C,CF$8)="","",INDEX('Opinion Statement (DistHeat)'!$C:$C,CF$8))</f>
        <v>Интензитет или стойност на емисиите</v>
      </c>
      <c r="CG12" s="345" t="str">
        <f>IF(INDEX('Opinion Statement (DistHeat)'!$E:$E,CG$8)="","",INDEX('Opinion Statement (DistHeat)'!$E:$E,CG$8))</f>
        <v>Вид на целта</v>
      </c>
      <c r="CH12" s="345" t="str">
        <f>IF(INDEX('Opinion Statement (DistHeat)'!$G:$G,CH$8)="","",INDEX('Opinion Statement (DistHeat)'!$G:$G,CH$8))</f>
        <v>Постигната цел</v>
      </c>
      <c r="CI12" s="345" t="str">
        <f>IF(INDEX('Opinion Statement (DistHeat)'!$A:$A,CI$8+2)="","",INDEX('Opinion Statement (DistHeat)'!$A:$A,CI$8+2))</f>
        <v>Подинсталация</v>
      </c>
      <c r="CJ12" s="345" t="str">
        <f>IF(INDEX('Opinion Statement (DistHeat)'!$C:$C,CJ$8)="","",INDEX('Opinion Statement (DistHeat)'!$C:$C,CJ$8))</f>
        <v>Интензитет или стойност на емисиите</v>
      </c>
      <c r="CK12" s="345" t="str">
        <f>IF(INDEX('Opinion Statement (DistHeat)'!$E:$E,CK$8)="","",INDEX('Opinion Statement (DistHeat)'!$E:$E,CK$8))</f>
        <v>Вид на целта</v>
      </c>
      <c r="CL12" s="345" t="str">
        <f>IF(INDEX('Opinion Statement (DistHeat)'!$G:$G,CL$8)="","",INDEX('Opinion Statement (DistHeat)'!$G:$G,CL$8))</f>
        <v>Постигната цел</v>
      </c>
      <c r="CM12" s="345" t="str">
        <f>IF(INDEX('Opinion Statement (DistHeat)'!$A:$A,CM$8+2)="","",INDEX('Opinion Statement (DistHeat)'!$A:$A,CM$8+2))</f>
        <v>Подинсталация</v>
      </c>
      <c r="CN12" s="345" t="str">
        <f>IF(INDEX('Opinion Statement (DistHeat)'!$C:$C,CN$8)="","",INDEX('Opinion Statement (DistHeat)'!$C:$C,CN$8))</f>
        <v>Интензитет или стойност на емисиите</v>
      </c>
      <c r="CO12" s="345" t="str">
        <f>IF(INDEX('Opinion Statement (DistHeat)'!$E:$E,CO$8)="","",INDEX('Opinion Statement (DistHeat)'!$E:$E,CO$8))</f>
        <v>Вид на целта</v>
      </c>
      <c r="CP12" s="345" t="str">
        <f>IF(INDEX('Opinion Statement (DistHeat)'!$G:$G,CP$8)="","",INDEX('Opinion Statement (DistHeat)'!$G:$G,CP$8))</f>
        <v>Постигната цел</v>
      </c>
      <c r="CQ12" s="345" t="str">
        <f>IF(INDEX('Opinion Statement (DistHeat)'!$A:$A,CQ$8+2)="","",INDEX('Opinion Statement (DistHeat)'!$A:$A,CQ$8+2))</f>
        <v>Подинсталация</v>
      </c>
      <c r="CR12" s="345" t="str">
        <f>IF(INDEX('Opinion Statement (DistHeat)'!$C:$C,CR$8)="","",INDEX('Opinion Statement (DistHeat)'!$C:$C,CR$8))</f>
        <v>Интензитет или стойност на емисиите</v>
      </c>
      <c r="CS12" s="345" t="str">
        <f>IF(INDEX('Opinion Statement (DistHeat)'!$E:$E,CS$8)="","",INDEX('Opinion Statement (DistHeat)'!$E:$E,CS$8))</f>
        <v>Вид на целта</v>
      </c>
      <c r="CT12" s="351" t="str">
        <f>IF(INDEX('Opinion Statement (DistHeat)'!$G:$G,CT$8)="","",INDEX('Opinion Statement (DistHeat)'!$G:$G,CT$8))</f>
        <v>Постигната цел</v>
      </c>
      <c r="CU12" s="173" t="str">
        <f>IF(INDEX('Opinion Statement (DistHeat)'!$C:$C,CU$8+CU$9+1)="","",INDEX('Opinion Statement (DistHeat)'!$C:$C,CU$8+CU$9+1))</f>
        <v>Етап Реф. #</v>
      </c>
      <c r="CV12" s="169" t="str">
        <f>IF(INDEX('Opinion Statement (DistHeat)'!$D:$D,CV$8+CV$9+1)="","",INDEX('Opinion Statement (DistHeat)'!$D:$D,CV$8+CV$9+1))</f>
        <v>Коментари</v>
      </c>
      <c r="CW12" s="169" t="str">
        <f>IF(INDEX('Opinion Statement (DistHeat)'!$C:$C,CW$8+CW$9+1)="","",INDEX('Opinion Statement (DistHeat)'!$C:$C,CW$8+CW$9+1))</f>
        <v>Етап Реф. #</v>
      </c>
      <c r="CX12" s="169" t="str">
        <f>IF(INDEX('Opinion Statement (DistHeat)'!$D:$D,CX$8+CX$9+1)="","",INDEX('Opinion Statement (DistHeat)'!$D:$D,CX$8+CX$9+1))</f>
        <v>Коментари</v>
      </c>
      <c r="CY12" s="169" t="str">
        <f>IF(INDEX('Opinion Statement (DistHeat)'!$C:$C,CY$8+CY$9+1)="","",INDEX('Opinion Statement (DistHeat)'!$C:$C,CY$8+CY$9+1))</f>
        <v>Етап Реф. #</v>
      </c>
      <c r="CZ12" s="169" t="str">
        <f>IF(INDEX('Opinion Statement (DistHeat)'!$D:$D,CZ$8+CZ$9+1)="","",INDEX('Opinion Statement (DistHeat)'!$D:$D,CZ$8+CZ$9+1))</f>
        <v>Коментари</v>
      </c>
      <c r="DA12" s="169" t="str">
        <f>IF(INDEX('Opinion Statement (DistHeat)'!$C:$C,DA$8+DA$9+1)="","",INDEX('Opinion Statement (DistHeat)'!$C:$C,DA$8+DA$9+1))</f>
        <v>Етап Реф. #</v>
      </c>
      <c r="DB12" s="169" t="str">
        <f>IF(INDEX('Opinion Statement (DistHeat)'!$D:$D,DB$8+DB$9+1)="","",INDEX('Opinion Statement (DistHeat)'!$D:$D,DB$8+DB$9+1))</f>
        <v>Коментари</v>
      </c>
      <c r="DC12" s="169" t="str">
        <f>IF(INDEX('Opinion Statement (DistHeat)'!$C:$C,DC$8+DC$9+1)="","",INDEX('Opinion Statement (DistHeat)'!$C:$C,DC$8+DC$9+1))</f>
        <v>Етап Реф. #</v>
      </c>
      <c r="DD12" s="348" t="str">
        <f>IF(INDEX('Opinion Statement (DistHeat)'!$D:$D,DD$8+DD$9+1)="","",INDEX('Opinion Statement (DistHeat)'!$D:$D,DD$8+DD$9+1))</f>
        <v>Коментари</v>
      </c>
      <c r="DE12" s="345" t="str">
        <f>IF(INDEX('Opinion Statement (DistHeat)'!$A:$A,DE$8+2)="","",INDEX('Opinion Statement (DistHeat)'!$A:$A,DE$8+2))</f>
        <v>Подинсталация</v>
      </c>
      <c r="DF12" s="345" t="str">
        <f>IF(INDEX('Opinion Statement (DistHeat)'!$C:$C,DF$8)="","",INDEX('Opinion Statement (DistHeat)'!$C:$C,DF$8))</f>
        <v>Интензитет или стойност на емисиите</v>
      </c>
      <c r="DG12" s="345" t="str">
        <f>IF(INDEX('Opinion Statement (DistHeat)'!$E:$E,DG$8)="","",INDEX('Opinion Statement (DistHeat)'!$E:$E,DG$8))</f>
        <v>Вид на целта</v>
      </c>
      <c r="DH12" s="345" t="str">
        <f>IF(INDEX('Opinion Statement (DistHeat)'!$G:$G,DH$8)="","",INDEX('Opinion Statement (DistHeat)'!$G:$G,DH$8))</f>
        <v>Постигната цел</v>
      </c>
      <c r="DI12" s="345" t="str">
        <f>IF(INDEX('Opinion Statement (DistHeat)'!$A:$A,DI$8+2)="","",INDEX('Opinion Statement (DistHeat)'!$A:$A,DI$8+2))</f>
        <v>Подинсталация</v>
      </c>
      <c r="DJ12" s="345" t="str">
        <f>IF(INDEX('Opinion Statement (DistHeat)'!$C:$C,DJ$8)="","",INDEX('Opinion Statement (DistHeat)'!$C:$C,DJ$8))</f>
        <v>Интензитет или стойност на емисиите</v>
      </c>
      <c r="DK12" s="345" t="str">
        <f>IF(INDEX('Opinion Statement (DistHeat)'!$E:$E,DK$8)="","",INDEX('Opinion Statement (DistHeat)'!$E:$E,DK$8))</f>
        <v>Вид на целта</v>
      </c>
      <c r="DL12" s="345" t="str">
        <f>IF(INDEX('Opinion Statement (DistHeat)'!$G:$G,DL$8)="","",INDEX('Opinion Statement (DistHeat)'!$G:$G,DL$8))</f>
        <v>Постигната цел</v>
      </c>
      <c r="DM12" s="345" t="str">
        <f>IF(INDEX('Opinion Statement (DistHeat)'!$A:$A,DM$8+2)="","",INDEX('Opinion Statement (DistHeat)'!$A:$A,DM$8+2))</f>
        <v>Подинсталация</v>
      </c>
      <c r="DN12" s="345" t="str">
        <f>IF(INDEX('Opinion Statement (DistHeat)'!$C:$C,DN$8)="","",INDEX('Opinion Statement (DistHeat)'!$C:$C,DN$8))</f>
        <v>Интензитет или стойност на емисиите</v>
      </c>
      <c r="DO12" s="345" t="str">
        <f>IF(INDEX('Opinion Statement (DistHeat)'!$E:$E,DO$8)="","",INDEX('Opinion Statement (DistHeat)'!$E:$E,DO$8))</f>
        <v>Вид на целта</v>
      </c>
      <c r="DP12" s="345" t="str">
        <f>IF(INDEX('Opinion Statement (DistHeat)'!$G:$G,DP$8)="","",INDEX('Opinion Statement (DistHeat)'!$G:$G,DP$8))</f>
        <v>Постигната цел</v>
      </c>
      <c r="DQ12" s="345" t="str">
        <f>IF(INDEX('Opinion Statement (DistHeat)'!$A:$A,DQ$8+2)="","",INDEX('Opinion Statement (DistHeat)'!$A:$A,DQ$8+2))</f>
        <v>Подинсталация</v>
      </c>
      <c r="DR12" s="345" t="str">
        <f>IF(INDEX('Opinion Statement (DistHeat)'!$C:$C,DR$8)="","",INDEX('Opinion Statement (DistHeat)'!$C:$C,DR$8))</f>
        <v>Интензитет или стойност на емисиите</v>
      </c>
      <c r="DS12" s="345" t="str">
        <f>IF(INDEX('Opinion Statement (DistHeat)'!$E:$E,DS$8)="","",INDEX('Opinion Statement (DistHeat)'!$E:$E,DS$8))</f>
        <v>Вид на целта</v>
      </c>
      <c r="DT12" s="345" t="str">
        <f>IF(INDEX('Opinion Statement (DistHeat)'!$G:$G,DT$8)="","",INDEX('Opinion Statement (DistHeat)'!$G:$G,DT$8))</f>
        <v>Постигната цел</v>
      </c>
      <c r="DU12" s="345" t="str">
        <f>IF(INDEX('Opinion Statement (DistHeat)'!$A:$A,DU$8+2)="","",INDEX('Opinion Statement (DistHeat)'!$A:$A,DU$8+2))</f>
        <v>Подинсталация</v>
      </c>
      <c r="DV12" s="345" t="str">
        <f>IF(INDEX('Opinion Statement (DistHeat)'!$C:$C,DV$8)="","",INDEX('Opinion Statement (DistHeat)'!$C:$C,DV$8))</f>
        <v>Интензитет или стойност на емисиите</v>
      </c>
      <c r="DW12" s="345" t="str">
        <f>IF(INDEX('Opinion Statement (DistHeat)'!$E:$E,DW$8)="","",INDEX('Opinion Statement (DistHeat)'!$E:$E,DW$8))</f>
        <v>Вид на целта</v>
      </c>
      <c r="DX12" s="345" t="str">
        <f>IF(INDEX('Opinion Statement (DistHeat)'!$G:$G,DX$8)="","",INDEX('Opinion Statement (DistHeat)'!$G:$G,DX$8))</f>
        <v>Постигната цел</v>
      </c>
      <c r="DY12" s="345" t="str">
        <f>IF(INDEX('Opinion Statement (DistHeat)'!$A:$A,DY$8+2)="","",INDEX('Opinion Statement (DistHeat)'!$A:$A,DY$8+2))</f>
        <v>Подинсталация</v>
      </c>
      <c r="DZ12" s="345" t="str">
        <f>IF(INDEX('Opinion Statement (DistHeat)'!$C:$C,DZ$8)="","",INDEX('Opinion Statement (DistHeat)'!$C:$C,DZ$8))</f>
        <v>Интензитет или стойност на емисиите</v>
      </c>
      <c r="EA12" s="345" t="str">
        <f>IF(INDEX('Opinion Statement (DistHeat)'!$E:$E,EA$8)="","",INDEX('Opinion Statement (DistHeat)'!$E:$E,EA$8))</f>
        <v>Вид на целта</v>
      </c>
      <c r="EB12" s="345" t="str">
        <f>IF(INDEX('Opinion Statement (DistHeat)'!$G:$G,EB$8)="","",INDEX('Opinion Statement (DistHeat)'!$G:$G,EB$8))</f>
        <v>Постигната цел</v>
      </c>
      <c r="EC12" s="345" t="str">
        <f>IF(INDEX('Opinion Statement (DistHeat)'!$A:$A,EC$8+2)="","",INDEX('Opinion Statement (DistHeat)'!$A:$A,EC$8+2))</f>
        <v>Подинсталация</v>
      </c>
      <c r="ED12" s="345" t="str">
        <f>IF(INDEX('Opinion Statement (DistHeat)'!$C:$C,ED$8)="","",INDEX('Opinion Statement (DistHeat)'!$C:$C,ED$8))</f>
        <v>Интензитет или стойност на емисиите</v>
      </c>
      <c r="EE12" s="345" t="str">
        <f>IF(INDEX('Opinion Statement (DistHeat)'!$E:$E,EE$8)="","",INDEX('Opinion Statement (DistHeat)'!$E:$E,EE$8))</f>
        <v>Вид на целта</v>
      </c>
      <c r="EF12" s="345" t="str">
        <f>IF(INDEX('Opinion Statement (DistHeat)'!$G:$G,EF$8)="","",INDEX('Opinion Statement (DistHeat)'!$G:$G,EF$8))</f>
        <v>Постигната цел</v>
      </c>
      <c r="EG12" s="345" t="str">
        <f>IF(INDEX('Opinion Statement (DistHeat)'!$A:$A,EG$8+2)="","",INDEX('Opinion Statement (DistHeat)'!$A:$A,EG$8+2))</f>
        <v>Подинсталация</v>
      </c>
      <c r="EH12" s="345" t="str">
        <f>IF(INDEX('Opinion Statement (DistHeat)'!$C:$C,EH$8)="","",INDEX('Opinion Statement (DistHeat)'!$C:$C,EH$8))</f>
        <v>Интензитет или стойност на емисиите</v>
      </c>
      <c r="EI12" s="345" t="str">
        <f>IF(INDEX('Opinion Statement (DistHeat)'!$E:$E,EI$8)="","",INDEX('Opinion Statement (DistHeat)'!$E:$E,EI$8))</f>
        <v>Вид на целта</v>
      </c>
      <c r="EJ12" s="345" t="str">
        <f>IF(INDEX('Opinion Statement (DistHeat)'!$G:$G,EJ$8)="","",INDEX('Opinion Statement (DistHeat)'!$G:$G,EJ$8))</f>
        <v>Постигната цел</v>
      </c>
      <c r="EK12" s="345" t="str">
        <f>IF(INDEX('Opinion Statement (DistHeat)'!$A:$A,EK$8+2)="","",INDEX('Opinion Statement (DistHeat)'!$A:$A,EK$8+2))</f>
        <v>Подинсталация</v>
      </c>
      <c r="EL12" s="345" t="str">
        <f>IF(INDEX('Opinion Statement (DistHeat)'!$C:$C,EL$8)="","",INDEX('Opinion Statement (DistHeat)'!$C:$C,EL$8))</f>
        <v>Интензитет или стойност на емисиите</v>
      </c>
      <c r="EM12" s="345" t="str">
        <f>IF(INDEX('Opinion Statement (DistHeat)'!$E:$E,EM$8)="","",INDEX('Opinion Statement (DistHeat)'!$E:$E,EM$8))</f>
        <v>Вид на целта</v>
      </c>
      <c r="EN12" s="345" t="str">
        <f>IF(INDEX('Opinion Statement (DistHeat)'!$G:$G,EN$8)="","",INDEX('Opinion Statement (DistHeat)'!$G:$G,EN$8))</f>
        <v>Постигната цел</v>
      </c>
      <c r="EO12" s="345" t="str">
        <f>IF(INDEX('Opinion Statement (DistHeat)'!$A:$A,EO$8+2)="","",INDEX('Opinion Statement (DistHeat)'!$A:$A,EO$8+2))</f>
        <v>Подинсталация</v>
      </c>
      <c r="EP12" s="345" t="str">
        <f>IF(INDEX('Opinion Statement (DistHeat)'!$C:$C,EP$8)="","",INDEX('Opinion Statement (DistHeat)'!$C:$C,EP$8))</f>
        <v>Интензитет или стойност на емисиите</v>
      </c>
      <c r="EQ12" s="345" t="str">
        <f>IF(INDEX('Opinion Statement (DistHeat)'!$E:$E,EQ$8)="","",INDEX('Opinion Statement (DistHeat)'!$E:$E,EQ$8))</f>
        <v>Вид на целта</v>
      </c>
      <c r="ER12" s="345" t="str">
        <f>IF(INDEX('Opinion Statement (DistHeat)'!$G:$G,ER$8)="","",INDEX('Opinion Statement (DistHeat)'!$G:$G,ER$8))</f>
        <v>Постигната цел</v>
      </c>
      <c r="ES12" s="173" t="str">
        <f>IF(INDEX('Opinion Statement (DistHeat)'!$C:$C,ES$8+ES$9+1)="","",INDEX('Opinion Statement (DistHeat)'!$C:$C,ES$8+ES$9+1))</f>
        <v>Етап Реф. #</v>
      </c>
      <c r="ET12" s="169" t="str">
        <f>IF(INDEX('Opinion Statement (DistHeat)'!$D:$D,ET$8+ET$9+1)="","",INDEX('Opinion Statement (DistHeat)'!$D:$D,ET$8+ET$9+1))</f>
        <v>Коментари</v>
      </c>
      <c r="EU12" s="169" t="str">
        <f>IF(INDEX('Opinion Statement (DistHeat)'!$C:$C,EU$8+EU$9+1)="","",INDEX('Opinion Statement (DistHeat)'!$C:$C,EU$8+EU$9+1))</f>
        <v>Етап Реф. #</v>
      </c>
      <c r="EV12" s="169" t="str">
        <f>IF(INDEX('Opinion Statement (DistHeat)'!$D:$D,EV$8+EV$9+1)="","",INDEX('Opinion Statement (DistHeat)'!$D:$D,EV$8+EV$9+1))</f>
        <v>Коментари</v>
      </c>
      <c r="EW12" s="169" t="str">
        <f>IF(INDEX('Opinion Statement (DistHeat)'!$C:$C,EW$8+EW$9+1)="","",INDEX('Opinion Statement (DistHeat)'!$C:$C,EW$8+EW$9+1))</f>
        <v>Етап Реф. #</v>
      </c>
      <c r="EX12" s="169" t="str">
        <f>IF(INDEX('Opinion Statement (DistHeat)'!$D:$D,EX$8+EX$9+1)="","",INDEX('Opinion Statement (DistHeat)'!$D:$D,EX$8+EX$9+1))</f>
        <v>Коментари</v>
      </c>
      <c r="EY12" s="169" t="str">
        <f>IF(INDEX('Opinion Statement (DistHeat)'!$C:$C,EY$8+EY$9+1)="","",INDEX('Opinion Statement (DistHeat)'!$C:$C,EY$8+EY$9+1))</f>
        <v>Етап Реф. #</v>
      </c>
      <c r="EZ12" s="169" t="str">
        <f>IF(INDEX('Opinion Statement (DistHeat)'!$D:$D,EZ$8+EZ$9+1)="","",INDEX('Opinion Statement (DistHeat)'!$D:$D,EZ$8+EZ$9+1))</f>
        <v>Коментари</v>
      </c>
      <c r="FA12" s="169" t="str">
        <f>IF(INDEX('Opinion Statement (DistHeat)'!$C:$C,FA$8+FA$9+1)="","",INDEX('Opinion Statement (DistHeat)'!$C:$C,FA$8+FA$9+1))</f>
        <v>Етап Реф. #</v>
      </c>
      <c r="FB12" s="348" t="str">
        <f>IF(INDEX('Opinion Statement (DistHeat)'!$D:$D,FB$8+FB$9+1)="","",INDEX('Opinion Statement (DistHeat)'!$D:$D,FB$8+FB$9+1))</f>
        <v>Коментари</v>
      </c>
      <c r="FC12" s="350" t="str">
        <f>IF(INDEX('Opinion Statement (DistHeat)'!$A:$A,FC$8+2)="","",INDEX('Opinion Statement (DistHeat)'!$A:$A,FC$8+2))</f>
        <v>Подинсталация</v>
      </c>
      <c r="FD12" s="345" t="str">
        <f>IF(INDEX('Opinion Statement (DistHeat)'!$C:$C,FD$8)="","",INDEX('Opinion Statement (DistHeat)'!$C:$C,FD$8))</f>
        <v>Интензитет или стойност на емисиите</v>
      </c>
      <c r="FE12" s="345" t="str">
        <f>IF(INDEX('Opinion Statement (DistHeat)'!$E:$E,FE$8)="","",INDEX('Opinion Statement (DistHeat)'!$E:$E,FE$8))</f>
        <v>Вид на целта</v>
      </c>
      <c r="FF12" s="345" t="str">
        <f>IF(INDEX('Opinion Statement (DistHeat)'!$G:$G,FF$8)="","",INDEX('Opinion Statement (DistHeat)'!$G:$G,FF$8))</f>
        <v>Постигната цел</v>
      </c>
      <c r="FG12" s="345" t="str">
        <f>IF(INDEX('Opinion Statement (DistHeat)'!$A:$A,FG$8+2)="","",INDEX('Opinion Statement (DistHeat)'!$A:$A,FG$8+2))</f>
        <v>Подинсталация</v>
      </c>
      <c r="FH12" s="345" t="str">
        <f>IF(INDEX('Opinion Statement (DistHeat)'!$C:$C,FH$8)="","",INDEX('Opinion Statement (DistHeat)'!$C:$C,FH$8))</f>
        <v>Интензитет или стойност на емисиите</v>
      </c>
      <c r="FI12" s="345" t="str">
        <f>IF(INDEX('Opinion Statement (DistHeat)'!$E:$E,FI$8)="","",INDEX('Opinion Statement (DistHeat)'!$E:$E,FI$8))</f>
        <v>Вид на целта</v>
      </c>
      <c r="FJ12" s="345" t="str">
        <f>IF(INDEX('Opinion Statement (DistHeat)'!$G:$G,FJ$8)="","",INDEX('Opinion Statement (DistHeat)'!$G:$G,FJ$8))</f>
        <v>Постигната цел</v>
      </c>
      <c r="FK12" s="345" t="str">
        <f>IF(INDEX('Opinion Statement (DistHeat)'!$A:$A,FK$8+2)="","",INDEX('Opinion Statement (DistHeat)'!$A:$A,FK$8+2))</f>
        <v>Подинсталация</v>
      </c>
      <c r="FL12" s="345" t="str">
        <f>IF(INDEX('Opinion Statement (DistHeat)'!$C:$C,FL$8)="","",INDEX('Opinion Statement (DistHeat)'!$C:$C,FL$8))</f>
        <v>Интензитет или стойност на емисиите</v>
      </c>
      <c r="FM12" s="345" t="str">
        <f>IF(INDEX('Opinion Statement (DistHeat)'!$E:$E,FM$8)="","",INDEX('Opinion Statement (DistHeat)'!$E:$E,FM$8))</f>
        <v>Вид на целта</v>
      </c>
      <c r="FN12" s="345" t="str">
        <f>IF(INDEX('Opinion Statement (DistHeat)'!$G:$G,FN$8)="","",INDEX('Opinion Statement (DistHeat)'!$G:$G,FN$8))</f>
        <v>Постигната цел</v>
      </c>
      <c r="FO12" s="345" t="str">
        <f>IF(INDEX('Opinion Statement (DistHeat)'!$A:$A,FO$8+2)="","",INDEX('Opinion Statement (DistHeat)'!$A:$A,FO$8+2))</f>
        <v>Подинсталация</v>
      </c>
      <c r="FP12" s="345" t="str">
        <f>IF(INDEX('Opinion Statement (DistHeat)'!$C:$C,FP$8)="","",INDEX('Opinion Statement (DistHeat)'!$C:$C,FP$8))</f>
        <v>Интензитет или стойност на емисиите</v>
      </c>
      <c r="FQ12" s="345" t="str">
        <f>IF(INDEX('Opinion Statement (DistHeat)'!$E:$E,FQ$8)="","",INDEX('Opinion Statement (DistHeat)'!$E:$E,FQ$8))</f>
        <v>Вид на целта</v>
      </c>
      <c r="FR12" s="345" t="str">
        <f>IF(INDEX('Opinion Statement (DistHeat)'!$G:$G,FR$8)="","",INDEX('Opinion Statement (DistHeat)'!$G:$G,FR$8))</f>
        <v>Постигната цел</v>
      </c>
      <c r="FS12" s="345" t="str">
        <f>IF(INDEX('Opinion Statement (DistHeat)'!$A:$A,FS$8+2)="","",INDEX('Opinion Statement (DistHeat)'!$A:$A,FS$8+2))</f>
        <v>Подинсталация</v>
      </c>
      <c r="FT12" s="345" t="str">
        <f>IF(INDEX('Opinion Statement (DistHeat)'!$C:$C,FT$8)="","",INDEX('Opinion Statement (DistHeat)'!$C:$C,FT$8))</f>
        <v>Интензитет или стойност на емисиите</v>
      </c>
      <c r="FU12" s="345" t="str">
        <f>IF(INDEX('Opinion Statement (DistHeat)'!$E:$E,FU$8)="","",INDEX('Opinion Statement (DistHeat)'!$E:$E,FU$8))</f>
        <v>Вид на целта</v>
      </c>
      <c r="FV12" s="345" t="str">
        <f>IF(INDEX('Opinion Statement (DistHeat)'!$G:$G,FV$8)="","",INDEX('Opinion Statement (DistHeat)'!$G:$G,FV$8))</f>
        <v>Постигната цел</v>
      </c>
      <c r="FW12" s="345" t="str">
        <f>IF(INDEX('Opinion Statement (DistHeat)'!$A:$A,FW$8+2)="","",INDEX('Opinion Statement (DistHeat)'!$A:$A,FW$8+2))</f>
        <v>Подинсталация</v>
      </c>
      <c r="FX12" s="345" t="str">
        <f>IF(INDEX('Opinion Statement (DistHeat)'!$C:$C,FX$8)="","",INDEX('Opinion Statement (DistHeat)'!$C:$C,FX$8))</f>
        <v>Интензитет или стойност на емисиите</v>
      </c>
      <c r="FY12" s="345" t="str">
        <f>IF(INDEX('Opinion Statement (DistHeat)'!$E:$E,FY$8)="","",INDEX('Opinion Statement (DistHeat)'!$E:$E,FY$8))</f>
        <v>Вид на целта</v>
      </c>
      <c r="FZ12" s="345" t="str">
        <f>IF(INDEX('Opinion Statement (DistHeat)'!$G:$G,FZ$8)="","",INDEX('Opinion Statement (DistHeat)'!$G:$G,FZ$8))</f>
        <v>Постигната цел</v>
      </c>
      <c r="GA12" s="345" t="str">
        <f>IF(INDEX('Opinion Statement (DistHeat)'!$A:$A,GA$8+2)="","",INDEX('Opinion Statement (DistHeat)'!$A:$A,GA$8+2))</f>
        <v>Подинсталация</v>
      </c>
      <c r="GB12" s="345" t="str">
        <f>IF(INDEX('Opinion Statement (DistHeat)'!$C:$C,GB$8)="","",INDEX('Opinion Statement (DistHeat)'!$C:$C,GB$8))</f>
        <v>Интензитет или стойност на емисиите</v>
      </c>
      <c r="GC12" s="345" t="str">
        <f>IF(INDEX('Opinion Statement (DistHeat)'!$E:$E,GC$8)="","",INDEX('Opinion Statement (DistHeat)'!$E:$E,GC$8))</f>
        <v>Вид на целта</v>
      </c>
      <c r="GD12" s="345" t="str">
        <f>IF(INDEX('Opinion Statement (DistHeat)'!$G:$G,GD$8)="","",INDEX('Opinion Statement (DistHeat)'!$G:$G,GD$8))</f>
        <v>Постигната цел</v>
      </c>
      <c r="GE12" s="345" t="str">
        <f>IF(INDEX('Opinion Statement (DistHeat)'!$A:$A,GE$8+2)="","",INDEX('Opinion Statement (DistHeat)'!$A:$A,GE$8+2))</f>
        <v>Подинсталация</v>
      </c>
      <c r="GF12" s="345" t="str">
        <f>IF(INDEX('Opinion Statement (DistHeat)'!$C:$C,GF$8)="","",INDEX('Opinion Statement (DistHeat)'!$C:$C,GF$8))</f>
        <v>Интензитет или стойност на емисиите</v>
      </c>
      <c r="GG12" s="345" t="str">
        <f>IF(INDEX('Opinion Statement (DistHeat)'!$E:$E,GG$8)="","",INDEX('Opinion Statement (DistHeat)'!$E:$E,GG$8))</f>
        <v>Вид на целта</v>
      </c>
      <c r="GH12" s="345" t="str">
        <f>IF(INDEX('Opinion Statement (DistHeat)'!$G:$G,GH$8)="","",INDEX('Opinion Statement (DistHeat)'!$G:$G,GH$8))</f>
        <v>Постигната цел</v>
      </c>
      <c r="GI12" s="345" t="str">
        <f>IF(INDEX('Opinion Statement (DistHeat)'!$A:$A,GI$8+2)="","",INDEX('Opinion Statement (DistHeat)'!$A:$A,GI$8+2))</f>
        <v>Подинсталация</v>
      </c>
      <c r="GJ12" s="345" t="str">
        <f>IF(INDEX('Opinion Statement (DistHeat)'!$C:$C,GJ$8)="","",INDEX('Opinion Statement (DistHeat)'!$C:$C,GJ$8))</f>
        <v>Интензитет или стойност на емисиите</v>
      </c>
      <c r="GK12" s="345" t="str">
        <f>IF(INDEX('Opinion Statement (DistHeat)'!$E:$E,GK$8)="","",INDEX('Opinion Statement (DistHeat)'!$E:$E,GK$8))</f>
        <v>Вид на целта</v>
      </c>
      <c r="GL12" s="345" t="str">
        <f>IF(INDEX('Opinion Statement (DistHeat)'!$G:$G,GL$8)="","",INDEX('Opinion Statement (DistHeat)'!$G:$G,GL$8))</f>
        <v>Постигната цел</v>
      </c>
      <c r="GM12" s="345" t="str">
        <f>IF(INDEX('Opinion Statement (DistHeat)'!$A:$A,GM$8+2)="","",INDEX('Opinion Statement (DistHeat)'!$A:$A,GM$8+2))</f>
        <v>Подинсталация</v>
      </c>
      <c r="GN12" s="345" t="str">
        <f>IF(INDEX('Opinion Statement (DistHeat)'!$C:$C,GN$8)="","",INDEX('Opinion Statement (DistHeat)'!$C:$C,GN$8))</f>
        <v>Интензитет или стойност на емисиите</v>
      </c>
      <c r="GO12" s="345" t="str">
        <f>IF(INDEX('Opinion Statement (DistHeat)'!$E:$E,GO$8)="","",INDEX('Opinion Statement (DistHeat)'!$E:$E,GO$8))</f>
        <v>Вид на целта</v>
      </c>
      <c r="GP12" s="345" t="str">
        <f>IF(INDEX('Opinion Statement (DistHeat)'!$G:$G,GP$8)="","",INDEX('Opinion Statement (DistHeat)'!$G:$G,GP$8))</f>
        <v>Постигната цел</v>
      </c>
      <c r="GQ12" s="173" t="str">
        <f>IF(INDEX('Opinion Statement (DistHeat)'!$C:$C,GQ$8+GQ$9+1)="","",INDEX('Opinion Statement (DistHeat)'!$C:$C,GQ$8+GQ$9+1))</f>
        <v>Етап Реф. #</v>
      </c>
      <c r="GR12" s="169" t="str">
        <f>IF(INDEX('Opinion Statement (DistHeat)'!$D:$D,GR$8+GR$9+1)="","",INDEX('Opinion Statement (DistHeat)'!$D:$D,GR$8+GR$9+1))</f>
        <v>Коментари</v>
      </c>
      <c r="GS12" s="169" t="str">
        <f>IF(INDEX('Opinion Statement (DistHeat)'!$C:$C,GS$8+GS$9+1)="","",INDEX('Opinion Statement (DistHeat)'!$C:$C,GS$8+GS$9+1))</f>
        <v>Етап Реф. #</v>
      </c>
      <c r="GT12" s="169" t="str">
        <f>IF(INDEX('Opinion Statement (DistHeat)'!$D:$D,GT$8+GT$9+1)="","",INDEX('Opinion Statement (DistHeat)'!$D:$D,GT$8+GT$9+1))</f>
        <v>Коментари</v>
      </c>
      <c r="GU12" s="169" t="str">
        <f>IF(INDEX('Opinion Statement (DistHeat)'!$C:$C,GU$8+GU$9+1)="","",INDEX('Opinion Statement (DistHeat)'!$C:$C,GU$8+GU$9+1))</f>
        <v>Етап Реф. #</v>
      </c>
      <c r="GV12" s="169" t="str">
        <f>IF(INDEX('Opinion Statement (DistHeat)'!$D:$D,GV$8+GV$9+1)="","",INDEX('Opinion Statement (DistHeat)'!$D:$D,GV$8+GV$9+1))</f>
        <v>Коментари</v>
      </c>
      <c r="GW12" s="169" t="str">
        <f>IF(INDEX('Opinion Statement (DistHeat)'!$C:$C,GW$8+GW$9+1)="","",INDEX('Opinion Statement (DistHeat)'!$C:$C,GW$8+GW$9+1))</f>
        <v>Етап Реф. #</v>
      </c>
      <c r="GX12" s="169" t="str">
        <f>IF(INDEX('Opinion Statement (DistHeat)'!$D:$D,GX$8+GX$9+1)="","",INDEX('Opinion Statement (DistHeat)'!$D:$D,GX$8+GX$9+1))</f>
        <v>Коментари</v>
      </c>
      <c r="GY12" s="169" t="str">
        <f>IF(INDEX('Opinion Statement (DistHeat)'!$C:$C,GY$8+GY$9+1)="","",INDEX('Opinion Statement (DistHeat)'!$C:$C,GY$8+GY$9+1))</f>
        <v>Етап Реф. #</v>
      </c>
      <c r="GZ12" s="348" t="str">
        <f>IF(INDEX('Opinion Statement (DistHeat)'!$D:$D,GZ$8+GZ$9+1)="","",INDEX('Opinion Statement (DistHeat)'!$D:$D,GZ$8+GZ$9+1))</f>
        <v>Коментари</v>
      </c>
      <c r="HA12" s="350" t="str">
        <f>IF(INDEX('Opinion Statement (DistHeat)'!$A:$A,HA$8+2)="","",INDEX('Opinion Statement (DistHeat)'!$A:$A,HA$8+2))</f>
        <v>Подинсталация</v>
      </c>
      <c r="HB12" s="345" t="str">
        <f>IF(INDEX('Opinion Statement (DistHeat)'!$C:$C,HB$8)="","",INDEX('Opinion Statement (DistHeat)'!$C:$C,HB$8))</f>
        <v>Интензитет или стойност на емисиите</v>
      </c>
      <c r="HC12" s="345" t="str">
        <f>IF(INDEX('Opinion Statement (DistHeat)'!$E:$E,HC$8)="","",INDEX('Opinion Statement (DistHeat)'!$E:$E,HC$8))</f>
        <v>Вид на целта</v>
      </c>
      <c r="HD12" s="345" t="str">
        <f>IF(INDEX('Opinion Statement (DistHeat)'!$G:$G,HD$8)="","",INDEX('Opinion Statement (DistHeat)'!$G:$G,HD$8))</f>
        <v>Постигната цел</v>
      </c>
      <c r="HE12" s="345" t="str">
        <f>IF(INDEX('Opinion Statement (DistHeat)'!$A:$A,HE$8+2)="","",INDEX('Opinion Statement (DistHeat)'!$A:$A,HE$8+2))</f>
        <v>Подинсталация</v>
      </c>
      <c r="HF12" s="345" t="str">
        <f>IF(INDEX('Opinion Statement (DistHeat)'!$C:$C,HF$8)="","",INDEX('Opinion Statement (DistHeat)'!$C:$C,HF$8))</f>
        <v>Интензитет или стойност на емисиите</v>
      </c>
      <c r="HG12" s="345" t="str">
        <f>IF(INDEX('Opinion Statement (DistHeat)'!$E:$E,HG$8)="","",INDEX('Opinion Statement (DistHeat)'!$E:$E,HG$8))</f>
        <v>Вид на целта</v>
      </c>
      <c r="HH12" s="345" t="str">
        <f>IF(INDEX('Opinion Statement (DistHeat)'!$G:$G,HH$8)="","",INDEX('Opinion Statement (DistHeat)'!$G:$G,HH$8))</f>
        <v>Постигната цел</v>
      </c>
      <c r="HI12" s="345" t="str">
        <f>IF(INDEX('Opinion Statement (DistHeat)'!$A:$A,HI$8+2)="","",INDEX('Opinion Statement (DistHeat)'!$A:$A,HI$8+2))</f>
        <v>Подинсталация</v>
      </c>
      <c r="HJ12" s="345" t="str">
        <f>IF(INDEX('Opinion Statement (DistHeat)'!$C:$C,HJ$8)="","",INDEX('Opinion Statement (DistHeat)'!$C:$C,HJ$8))</f>
        <v>Интензитет или стойност на емисиите</v>
      </c>
      <c r="HK12" s="345" t="str">
        <f>IF(INDEX('Opinion Statement (DistHeat)'!$E:$E,HK$8)="","",INDEX('Opinion Statement (DistHeat)'!$E:$E,HK$8))</f>
        <v>Вид на целта</v>
      </c>
      <c r="HL12" s="345" t="str">
        <f>IF(INDEX('Opinion Statement (DistHeat)'!$G:$G,HL$8)="","",INDEX('Opinion Statement (DistHeat)'!$G:$G,HL$8))</f>
        <v>Постигната цел</v>
      </c>
      <c r="HM12" s="345" t="str">
        <f>IF(INDEX('Opinion Statement (DistHeat)'!$A:$A,HM$8+2)="","",INDEX('Opinion Statement (DistHeat)'!$A:$A,HM$8+2))</f>
        <v>Подинсталация</v>
      </c>
      <c r="HN12" s="345" t="str">
        <f>IF(INDEX('Opinion Statement (DistHeat)'!$C:$C,HN$8)="","",INDEX('Opinion Statement (DistHeat)'!$C:$C,HN$8))</f>
        <v>Интензитет или стойност на емисиите</v>
      </c>
      <c r="HO12" s="345" t="str">
        <f>IF(INDEX('Opinion Statement (DistHeat)'!$E:$E,HO$8)="","",INDEX('Opinion Statement (DistHeat)'!$E:$E,HO$8))</f>
        <v>Вид на целта</v>
      </c>
      <c r="HP12" s="345" t="str">
        <f>IF(INDEX('Opinion Statement (DistHeat)'!$G:$G,HP$8)="","",INDEX('Opinion Statement (DistHeat)'!$G:$G,HP$8))</f>
        <v>Постигната цел</v>
      </c>
      <c r="HQ12" s="345" t="str">
        <f>IF(INDEX('Opinion Statement (DistHeat)'!$A:$A,HQ$8+2)="","",INDEX('Opinion Statement (DistHeat)'!$A:$A,HQ$8+2))</f>
        <v>Подинсталация</v>
      </c>
      <c r="HR12" s="345" t="str">
        <f>IF(INDEX('Opinion Statement (DistHeat)'!$C:$C,HR$8)="","",INDEX('Opinion Statement (DistHeat)'!$C:$C,HR$8))</f>
        <v>Интензитет или стойност на емисиите</v>
      </c>
      <c r="HS12" s="345" t="str">
        <f>IF(INDEX('Opinion Statement (DistHeat)'!$E:$E,HS$8)="","",INDEX('Opinion Statement (DistHeat)'!$E:$E,HS$8))</f>
        <v>Вид на целта</v>
      </c>
      <c r="HT12" s="345" t="str">
        <f>IF(INDEX('Opinion Statement (DistHeat)'!$G:$G,HT$8)="","",INDEX('Opinion Statement (DistHeat)'!$G:$G,HT$8))</f>
        <v>Постигната цел</v>
      </c>
      <c r="HU12" s="345" t="str">
        <f>IF(INDEX('Opinion Statement (DistHeat)'!$A:$A,HU$8+2)="","",INDEX('Opinion Statement (DistHeat)'!$A:$A,HU$8+2))</f>
        <v>Подинсталация</v>
      </c>
      <c r="HV12" s="345" t="str">
        <f>IF(INDEX('Opinion Statement (DistHeat)'!$C:$C,HV$8)="","",INDEX('Opinion Statement (DistHeat)'!$C:$C,HV$8))</f>
        <v>Интензитет или стойност на емисиите</v>
      </c>
      <c r="HW12" s="345" t="str">
        <f>IF(INDEX('Opinion Statement (DistHeat)'!$E:$E,HW$8)="","",INDEX('Opinion Statement (DistHeat)'!$E:$E,HW$8))</f>
        <v>Вид на целта</v>
      </c>
      <c r="HX12" s="345" t="str">
        <f>IF(INDEX('Opinion Statement (DistHeat)'!$G:$G,HX$8)="","",INDEX('Opinion Statement (DistHeat)'!$G:$G,HX$8))</f>
        <v>Постигната цел</v>
      </c>
      <c r="HY12" s="345" t="str">
        <f>IF(INDEX('Opinion Statement (DistHeat)'!$A:$A,HY$8+2)="","",INDEX('Opinion Statement (DistHeat)'!$A:$A,HY$8+2))</f>
        <v>Подинсталация</v>
      </c>
      <c r="HZ12" s="345" t="str">
        <f>IF(INDEX('Opinion Statement (DistHeat)'!$C:$C,HZ$8)="","",INDEX('Opinion Statement (DistHeat)'!$C:$C,HZ$8))</f>
        <v>Интензитет или стойност на емисиите</v>
      </c>
      <c r="IA12" s="345" t="str">
        <f>IF(INDEX('Opinion Statement (DistHeat)'!$E:$E,IA$8)="","",INDEX('Opinion Statement (DistHeat)'!$E:$E,IA$8))</f>
        <v>Вид на целта</v>
      </c>
      <c r="IB12" s="345" t="str">
        <f>IF(INDEX('Opinion Statement (DistHeat)'!$G:$G,IB$8)="","",INDEX('Opinion Statement (DistHeat)'!$G:$G,IB$8))</f>
        <v>Постигната цел</v>
      </c>
      <c r="IC12" s="345" t="str">
        <f>IF(INDEX('Opinion Statement (DistHeat)'!$A:$A,IC$8+2)="","",INDEX('Opinion Statement (DistHeat)'!$A:$A,IC$8+2))</f>
        <v>Подинсталация</v>
      </c>
      <c r="ID12" s="345" t="str">
        <f>IF(INDEX('Opinion Statement (DistHeat)'!$C:$C,ID$8)="","",INDEX('Opinion Statement (DistHeat)'!$C:$C,ID$8))</f>
        <v>Интензитет или стойност на емисиите</v>
      </c>
      <c r="IE12" s="345" t="str">
        <f>IF(INDEX('Opinion Statement (DistHeat)'!$E:$E,IE$8)="","",INDEX('Opinion Statement (DistHeat)'!$E:$E,IE$8))</f>
        <v>Вид на целта</v>
      </c>
      <c r="IF12" s="345" t="str">
        <f>IF(INDEX('Opinion Statement (DistHeat)'!$G:$G,IF$8)="","",INDEX('Opinion Statement (DistHeat)'!$G:$G,IF$8))</f>
        <v>Постигната цел</v>
      </c>
      <c r="IG12" s="345" t="str">
        <f>IF(INDEX('Opinion Statement (DistHeat)'!$A:$A,IG$8+2)="","",INDEX('Opinion Statement (DistHeat)'!$A:$A,IG$8+2))</f>
        <v>Подинсталация</v>
      </c>
      <c r="IH12" s="345" t="str">
        <f>IF(INDEX('Opinion Statement (DistHeat)'!$C:$C,IH$8)="","",INDEX('Opinion Statement (DistHeat)'!$C:$C,IH$8))</f>
        <v>Интензитет или стойност на емисиите</v>
      </c>
      <c r="II12" s="345" t="str">
        <f>IF(INDEX('Opinion Statement (DistHeat)'!$E:$E,II$8)="","",INDEX('Opinion Statement (DistHeat)'!$E:$E,II$8))</f>
        <v>Вид на целта</v>
      </c>
      <c r="IJ12" s="345" t="str">
        <f>IF(INDEX('Opinion Statement (DistHeat)'!$G:$G,IJ$8)="","",INDEX('Opinion Statement (DistHeat)'!$G:$G,IJ$8))</f>
        <v>Постигната цел</v>
      </c>
      <c r="IK12" s="345" t="str">
        <f>IF(INDEX('Opinion Statement (DistHeat)'!$A:$A,IK$8+2)="","",INDEX('Opinion Statement (DistHeat)'!$A:$A,IK$8+2))</f>
        <v>Подинсталация</v>
      </c>
      <c r="IL12" s="345" t="str">
        <f>IF(INDEX('Opinion Statement (DistHeat)'!$C:$C,IL$8)="","",INDEX('Opinion Statement (DistHeat)'!$C:$C,IL$8))</f>
        <v>Интензитет или стойност на емисиите</v>
      </c>
      <c r="IM12" s="345" t="str">
        <f>IF(INDEX('Opinion Statement (DistHeat)'!$E:$E,IM$8)="","",INDEX('Opinion Statement (DistHeat)'!$E:$E,IM$8))</f>
        <v>Вид на целта</v>
      </c>
      <c r="IN12" s="345" t="str">
        <f>IF(INDEX('Opinion Statement (DistHeat)'!$G:$G,IN$8)="","",INDEX('Opinion Statement (DistHeat)'!$G:$G,IN$8))</f>
        <v>Постигната цел</v>
      </c>
      <c r="IO12" s="173" t="str">
        <f>IF(INDEX('Opinion Statement (DistHeat)'!$C:$C,IO$8+IO$9+1)="","",INDEX('Opinion Statement (DistHeat)'!$C:$C,IO$8+IO$9+1))</f>
        <v>Етап Реф. #</v>
      </c>
      <c r="IP12" s="169" t="str">
        <f>IF(INDEX('Opinion Statement (DistHeat)'!$D:$D,IP$8+IP$9+1)="","",INDEX('Opinion Statement (DistHeat)'!$D:$D,IP$8+IP$9+1))</f>
        <v>Коментари</v>
      </c>
      <c r="IQ12" s="169" t="str">
        <f>IF(INDEX('Opinion Statement (DistHeat)'!$C:$C,IQ$8+IQ$9+1)="","",INDEX('Opinion Statement (DistHeat)'!$C:$C,IQ$8+IQ$9+1))</f>
        <v>Етап Реф. #</v>
      </c>
      <c r="IR12" s="169" t="str">
        <f>IF(INDEX('Opinion Statement (DistHeat)'!$D:$D,IR$8+IR$9+1)="","",INDEX('Opinion Statement (DistHeat)'!$D:$D,IR$8+IR$9+1))</f>
        <v>Коментари</v>
      </c>
      <c r="IS12" s="169" t="str">
        <f>IF(INDEX('Opinion Statement (DistHeat)'!$C:$C,IS$8+IS$9+1)="","",INDEX('Opinion Statement (DistHeat)'!$C:$C,IS$8+IS$9+1))</f>
        <v>Етап Реф. #</v>
      </c>
      <c r="IT12" s="169" t="str">
        <f>IF(INDEX('Opinion Statement (DistHeat)'!$D:$D,IT$8+IT$9+1)="","",INDEX('Opinion Statement (DistHeat)'!$D:$D,IT$8+IT$9+1))</f>
        <v>Коментари</v>
      </c>
      <c r="IU12" s="169" t="str">
        <f>IF(INDEX('Opinion Statement (DistHeat)'!$C:$C,IU$8+IU$9+1)="","",INDEX('Opinion Statement (DistHeat)'!$C:$C,IU$8+IU$9+1))</f>
        <v>Етап Реф. #</v>
      </c>
      <c r="IV12" s="169" t="str">
        <f>IF(INDEX('Opinion Statement (DistHeat)'!$D:$D,IV$8+IV$9+1)="","",INDEX('Opinion Statement (DistHeat)'!$D:$D,IV$8+IV$9+1))</f>
        <v>Коментари</v>
      </c>
      <c r="IW12" s="169" t="str">
        <f>IF(INDEX('Opinion Statement (DistHeat)'!$C:$C,IW$8+IW$9+1)="","",INDEX('Opinion Statement (DistHeat)'!$C:$C,IW$8+IW$9+1))</f>
        <v>Етап Реф. #</v>
      </c>
      <c r="IX12" s="348" t="str">
        <f>IF(INDEX('Opinion Statement (DistHeat)'!$D:$D,IX$8+IX$9+1)="","",INDEX('Opinion Statement (DistHeat)'!$D:$D,IX$8+IX$9+1))</f>
        <v>Коментари</v>
      </c>
      <c r="IY12" s="350" t="str">
        <f>IF(INDEX('Opinion Statement (DistHeat)'!$A:$A,IY$8+2)="","",INDEX('Opinion Statement (DistHeat)'!$A:$A,IY$8+2))</f>
        <v>Подинсталация</v>
      </c>
      <c r="IZ12" s="345" t="str">
        <f>IF(INDEX('Opinion Statement (DistHeat)'!$C:$C,IZ$8)="","",INDEX('Opinion Statement (DistHeat)'!$C:$C,IZ$8))</f>
        <v>Интензитет или стойност на емисиите</v>
      </c>
      <c r="JA12" s="345" t="str">
        <f>IF(INDEX('Opinion Statement (DistHeat)'!$E:$E,JA$8)="","",INDEX('Opinion Statement (DistHeat)'!$E:$E,JA$8))</f>
        <v>Вид на целта</v>
      </c>
      <c r="JB12" s="345" t="str">
        <f>IF(INDEX('Opinion Statement (DistHeat)'!$G:$G,JB$8)="","",INDEX('Opinion Statement (DistHeat)'!$G:$G,JB$8))</f>
        <v>Постигната цел</v>
      </c>
      <c r="JC12" s="345" t="str">
        <f>IF(INDEX('Opinion Statement (DistHeat)'!$A:$A,JC$8+2)="","",INDEX('Opinion Statement (DistHeat)'!$A:$A,JC$8+2))</f>
        <v>Подинсталация</v>
      </c>
      <c r="JD12" s="345" t="str">
        <f>IF(INDEX('Opinion Statement (DistHeat)'!$C:$C,JD$8)="","",INDEX('Opinion Statement (DistHeat)'!$C:$C,JD$8))</f>
        <v>Интензитет или стойност на емисиите</v>
      </c>
      <c r="JE12" s="345" t="str">
        <f>IF(INDEX('Opinion Statement (DistHeat)'!$E:$E,JE$8)="","",INDEX('Opinion Statement (DistHeat)'!$E:$E,JE$8))</f>
        <v>Вид на целта</v>
      </c>
      <c r="JF12" s="345" t="str">
        <f>IF(INDEX('Opinion Statement (DistHeat)'!$G:$G,JF$8)="","",INDEX('Opinion Statement (DistHeat)'!$G:$G,JF$8))</f>
        <v>Постигната цел</v>
      </c>
      <c r="JG12" s="345" t="str">
        <f>IF(INDEX('Opinion Statement (DistHeat)'!$A:$A,JG$8+2)="","",INDEX('Opinion Statement (DistHeat)'!$A:$A,JG$8+2))</f>
        <v>Подинсталация</v>
      </c>
      <c r="JH12" s="345" t="str">
        <f>IF(INDEX('Opinion Statement (DistHeat)'!$C:$C,JH$8)="","",INDEX('Opinion Statement (DistHeat)'!$C:$C,JH$8))</f>
        <v>Интензитет или стойност на емисиите</v>
      </c>
      <c r="JI12" s="345" t="str">
        <f>IF(INDEX('Opinion Statement (DistHeat)'!$E:$E,JI$8)="","",INDEX('Opinion Statement (DistHeat)'!$E:$E,JI$8))</f>
        <v>Вид на целта</v>
      </c>
      <c r="JJ12" s="345" t="str">
        <f>IF(INDEX('Opinion Statement (DistHeat)'!$G:$G,JJ$8)="","",INDEX('Opinion Statement (DistHeat)'!$G:$G,JJ$8))</f>
        <v>Постигната цел</v>
      </c>
      <c r="JK12" s="345" t="str">
        <f>IF(INDEX('Opinion Statement (DistHeat)'!$A:$A,JK$8+2)="","",INDEX('Opinion Statement (DistHeat)'!$A:$A,JK$8+2))</f>
        <v>Подинсталация</v>
      </c>
      <c r="JL12" s="345" t="str">
        <f>IF(INDEX('Opinion Statement (DistHeat)'!$C:$C,JL$8)="","",INDEX('Opinion Statement (DistHeat)'!$C:$C,JL$8))</f>
        <v>Интензитет или стойност на емисиите</v>
      </c>
      <c r="JM12" s="345" t="str">
        <f>IF(INDEX('Opinion Statement (DistHeat)'!$E:$E,JM$8)="","",INDEX('Opinion Statement (DistHeat)'!$E:$E,JM$8))</f>
        <v>Вид на целта</v>
      </c>
      <c r="JN12" s="345" t="str">
        <f>IF(INDEX('Opinion Statement (DistHeat)'!$G:$G,JN$8)="","",INDEX('Opinion Statement (DistHeat)'!$G:$G,JN$8))</f>
        <v>Постигната цел</v>
      </c>
      <c r="JO12" s="345" t="str">
        <f>IF(INDEX('Opinion Statement (DistHeat)'!$A:$A,JO$8+2)="","",INDEX('Opinion Statement (DistHeat)'!$A:$A,JO$8+2))</f>
        <v>Подинсталация</v>
      </c>
      <c r="JP12" s="345" t="str">
        <f>IF(INDEX('Opinion Statement (DistHeat)'!$C:$C,JP$8)="","",INDEX('Opinion Statement (DistHeat)'!$C:$C,JP$8))</f>
        <v>Интензитет или стойност на емисиите</v>
      </c>
      <c r="JQ12" s="345" t="str">
        <f>IF(INDEX('Opinion Statement (DistHeat)'!$E:$E,JQ$8)="","",INDEX('Opinion Statement (DistHeat)'!$E:$E,JQ$8))</f>
        <v>Вид на целта</v>
      </c>
      <c r="JR12" s="345" t="str">
        <f>IF(INDEX('Opinion Statement (DistHeat)'!$G:$G,JR$8)="","",INDEX('Opinion Statement (DistHeat)'!$G:$G,JR$8))</f>
        <v>Постигната цел</v>
      </c>
      <c r="JS12" s="345" t="str">
        <f>IF(INDEX('Opinion Statement (DistHeat)'!$A:$A,JS$8+2)="","",INDEX('Opinion Statement (DistHeat)'!$A:$A,JS$8+2))</f>
        <v>Подинсталация</v>
      </c>
      <c r="JT12" s="345" t="str">
        <f>IF(INDEX('Opinion Statement (DistHeat)'!$C:$C,JT$8)="","",INDEX('Opinion Statement (DistHeat)'!$C:$C,JT$8))</f>
        <v>Интензитет или стойност на емисиите</v>
      </c>
      <c r="JU12" s="345" t="str">
        <f>IF(INDEX('Opinion Statement (DistHeat)'!$E:$E,JU$8)="","",INDEX('Opinion Statement (DistHeat)'!$E:$E,JU$8))</f>
        <v>Вид на целта</v>
      </c>
      <c r="JV12" s="345" t="str">
        <f>IF(INDEX('Opinion Statement (DistHeat)'!$G:$G,JV$8)="","",INDEX('Opinion Statement (DistHeat)'!$G:$G,JV$8))</f>
        <v>Постигната цел</v>
      </c>
      <c r="JW12" s="345" t="str">
        <f>IF(INDEX('Opinion Statement (DistHeat)'!$A:$A,JW$8+2)="","",INDEX('Opinion Statement (DistHeat)'!$A:$A,JW$8+2))</f>
        <v>Подинсталация</v>
      </c>
      <c r="JX12" s="345" t="str">
        <f>IF(INDEX('Opinion Statement (DistHeat)'!$C:$C,JX$8)="","",INDEX('Opinion Statement (DistHeat)'!$C:$C,JX$8))</f>
        <v>Интензитет или стойност на емисиите</v>
      </c>
      <c r="JY12" s="345" t="str">
        <f>IF(INDEX('Opinion Statement (DistHeat)'!$E:$E,JY$8)="","",INDEX('Opinion Statement (DistHeat)'!$E:$E,JY$8))</f>
        <v>Вид на целта</v>
      </c>
      <c r="JZ12" s="345" t="str">
        <f>IF(INDEX('Opinion Statement (DistHeat)'!$G:$G,JZ$8)="","",INDEX('Opinion Statement (DistHeat)'!$G:$G,JZ$8))</f>
        <v>Постигната цел</v>
      </c>
      <c r="KA12" s="345" t="str">
        <f>IF(INDEX('Opinion Statement (DistHeat)'!$A:$A,KA$8+2)="","",INDEX('Opinion Statement (DistHeat)'!$A:$A,KA$8+2))</f>
        <v>Подинсталация</v>
      </c>
      <c r="KB12" s="345" t="str">
        <f>IF(INDEX('Opinion Statement (DistHeat)'!$C:$C,KB$8)="","",INDEX('Opinion Statement (DistHeat)'!$C:$C,KB$8))</f>
        <v>Интензитет или стойност на емисиите</v>
      </c>
      <c r="KC12" s="345" t="str">
        <f>IF(INDEX('Opinion Statement (DistHeat)'!$E:$E,KC$8)="","",INDEX('Opinion Statement (DistHeat)'!$E:$E,KC$8))</f>
        <v>Вид на целта</v>
      </c>
      <c r="KD12" s="345" t="str">
        <f>IF(INDEX('Opinion Statement (DistHeat)'!$G:$G,KD$8)="","",INDEX('Opinion Statement (DistHeat)'!$G:$G,KD$8))</f>
        <v>Постигната цел</v>
      </c>
      <c r="KE12" s="345" t="str">
        <f>IF(INDEX('Opinion Statement (DistHeat)'!$A:$A,KE$8+2)="","",INDEX('Opinion Statement (DistHeat)'!$A:$A,KE$8+2))</f>
        <v>Подинсталация</v>
      </c>
      <c r="KF12" s="345" t="str">
        <f>IF(INDEX('Opinion Statement (DistHeat)'!$C:$C,KF$8)="","",INDEX('Opinion Statement (DistHeat)'!$C:$C,KF$8))</f>
        <v>Интензитет или стойност на емисиите</v>
      </c>
      <c r="KG12" s="345" t="str">
        <f>IF(INDEX('Opinion Statement (DistHeat)'!$E:$E,KG$8)="","",INDEX('Opinion Statement (DistHeat)'!$E:$E,KG$8))</f>
        <v>Вид на целта</v>
      </c>
      <c r="KH12" s="345" t="str">
        <f>IF(INDEX('Opinion Statement (DistHeat)'!$G:$G,KH$8)="","",INDEX('Opinion Statement (DistHeat)'!$G:$G,KH$8))</f>
        <v>Постигната цел</v>
      </c>
      <c r="KI12" s="345" t="str">
        <f>IF(INDEX('Opinion Statement (DistHeat)'!$A:$A,KI$8+2)="","",INDEX('Opinion Statement (DistHeat)'!$A:$A,KI$8+2))</f>
        <v>Подинсталация</v>
      </c>
      <c r="KJ12" s="345" t="str">
        <f>IF(INDEX('Opinion Statement (DistHeat)'!$C:$C,KJ$8)="","",INDEX('Opinion Statement (DistHeat)'!$C:$C,KJ$8))</f>
        <v>Интензитет или стойност на емисиите</v>
      </c>
      <c r="KK12" s="345" t="str">
        <f>IF(INDEX('Opinion Statement (DistHeat)'!$E:$E,KK$8)="","",INDEX('Opinion Statement (DistHeat)'!$E:$E,KK$8))</f>
        <v>Вид на целта</v>
      </c>
      <c r="KL12" s="345" t="str">
        <f>IF(INDEX('Opinion Statement (DistHeat)'!$G:$G,KL$8)="","",INDEX('Opinion Statement (DistHeat)'!$G:$G,KL$8))</f>
        <v>Постигната цел</v>
      </c>
      <c r="KM12" s="173" t="str">
        <f>IF(INDEX('Opinion Statement (DistHeat)'!$C:$C,KM$8+KM$9+1)="","",INDEX('Opinion Statement (DistHeat)'!$C:$C,KM$8+KM$9+1))</f>
        <v>Етап Реф. #</v>
      </c>
      <c r="KN12" s="169" t="str">
        <f>IF(INDEX('Opinion Statement (DistHeat)'!$D:$D,KN$8+KN$9+1)="","",INDEX('Opinion Statement (DistHeat)'!$D:$D,KN$8+KN$9+1))</f>
        <v>Коментари</v>
      </c>
      <c r="KO12" s="169" t="str">
        <f>IF(INDEX('Opinion Statement (DistHeat)'!$C:$C,KO$8+KO$9+1)="","",INDEX('Opinion Statement (DistHeat)'!$C:$C,KO$8+KO$9+1))</f>
        <v>Етап Реф. #</v>
      </c>
      <c r="KP12" s="169" t="str">
        <f>IF(INDEX('Opinion Statement (DistHeat)'!$D:$D,KP$8+KP$9+1)="","",INDEX('Opinion Statement (DistHeat)'!$D:$D,KP$8+KP$9+1))</f>
        <v>Коментари</v>
      </c>
      <c r="KQ12" s="169" t="str">
        <f>IF(INDEX('Opinion Statement (DistHeat)'!$C:$C,KQ$8+KQ$9+1)="","",INDEX('Opinion Statement (DistHeat)'!$C:$C,KQ$8+KQ$9+1))</f>
        <v>Етап Реф. #</v>
      </c>
      <c r="KR12" s="169" t="str">
        <f>IF(INDEX('Opinion Statement (DistHeat)'!$D:$D,KR$8+KR$9+1)="","",INDEX('Opinion Statement (DistHeat)'!$D:$D,KR$8+KR$9+1))</f>
        <v>Коментари</v>
      </c>
      <c r="KS12" s="169" t="str">
        <f>IF(INDEX('Opinion Statement (DistHeat)'!$C:$C,KS$8+KS$9+1)="","",INDEX('Opinion Statement (DistHeat)'!$C:$C,KS$8+KS$9+1))</f>
        <v>Етап Реф. #</v>
      </c>
      <c r="KT12" s="169" t="str">
        <f>IF(INDEX('Opinion Statement (DistHeat)'!$D:$D,KT$8+KT$9+1)="","",INDEX('Opinion Statement (DistHeat)'!$D:$D,KT$8+KT$9+1))</f>
        <v>Коментари</v>
      </c>
      <c r="KU12" s="169" t="str">
        <f>IF(INDEX('Opinion Statement (DistHeat)'!$C:$C,KU$8+KU$9+1)="","",INDEX('Opinion Statement (DistHeat)'!$C:$C,KU$8+KU$9+1))</f>
        <v>Етап Реф. #</v>
      </c>
      <c r="KV12" s="348" t="str">
        <f>IF(INDEX('Opinion Statement (DistHeat)'!$D:$D,KV$8+KV$9+1)="","",INDEX('Opinion Statement (DistHeat)'!$D:$D,KV$8+KV$9+1))</f>
        <v>Коментари</v>
      </c>
      <c r="KW12" s="350" t="str">
        <f>IF(INDEX('Opinion Statement (DistHeat)'!$A:$A,KW$8+2)="","",INDEX('Opinion Statement (DistHeat)'!$A:$A,KW$8+2))</f>
        <v>Подинсталация</v>
      </c>
      <c r="KX12" s="345" t="str">
        <f>IF(INDEX('Opinion Statement (DistHeat)'!$C:$C,KX$8)="","",INDEX('Opinion Statement (DistHeat)'!$C:$C,KX$8))</f>
        <v>Интензитет или стойност на емисиите</v>
      </c>
      <c r="KY12" s="345" t="str">
        <f>IF(INDEX('Opinion Statement (DistHeat)'!$E:$E,KY$8)="","",INDEX('Opinion Statement (DistHeat)'!$E:$E,KY$8))</f>
        <v>Вид на целта</v>
      </c>
      <c r="KZ12" s="345" t="str">
        <f>IF(INDEX('Opinion Statement (DistHeat)'!$G:$G,KZ$8)="","",INDEX('Opinion Statement (DistHeat)'!$G:$G,KZ$8))</f>
        <v>Постигната цел</v>
      </c>
      <c r="LA12" s="345" t="str">
        <f>IF(INDEX('Opinion Statement (DistHeat)'!$A:$A,LA$8+2)="","",INDEX('Opinion Statement (DistHeat)'!$A:$A,LA$8+2))</f>
        <v>Подинсталация</v>
      </c>
      <c r="LB12" s="345" t="str">
        <f>IF(INDEX('Opinion Statement (DistHeat)'!$C:$C,LB$8)="","",INDEX('Opinion Statement (DistHeat)'!$C:$C,LB$8))</f>
        <v>Интензитет или стойност на емисиите</v>
      </c>
      <c r="LC12" s="345" t="str">
        <f>IF(INDEX('Opinion Statement (DistHeat)'!$E:$E,LC$8)="","",INDEX('Opinion Statement (DistHeat)'!$E:$E,LC$8))</f>
        <v>Вид на целта</v>
      </c>
      <c r="LD12" s="345" t="str">
        <f>IF(INDEX('Opinion Statement (DistHeat)'!$G:$G,LD$8)="","",INDEX('Opinion Statement (DistHeat)'!$G:$G,LD$8))</f>
        <v>Постигната цел</v>
      </c>
      <c r="LE12" s="345" t="str">
        <f>IF(INDEX('Opinion Statement (DistHeat)'!$A:$A,LE$8+2)="","",INDEX('Opinion Statement (DistHeat)'!$A:$A,LE$8+2))</f>
        <v>Подинсталация</v>
      </c>
      <c r="LF12" s="345" t="str">
        <f>IF(INDEX('Opinion Statement (DistHeat)'!$C:$C,LF$8)="","",INDEX('Opinion Statement (DistHeat)'!$C:$C,LF$8))</f>
        <v>Интензитет или стойност на емисиите</v>
      </c>
      <c r="LG12" s="345" t="str">
        <f>IF(INDEX('Opinion Statement (DistHeat)'!$E:$E,LG$8)="","",INDEX('Opinion Statement (DistHeat)'!$E:$E,LG$8))</f>
        <v>Вид на целта</v>
      </c>
      <c r="LH12" s="345" t="str">
        <f>IF(INDEX('Opinion Statement (DistHeat)'!$G:$G,LH$8)="","",INDEX('Opinion Statement (DistHeat)'!$G:$G,LH$8))</f>
        <v>Постигната цел</v>
      </c>
      <c r="LI12" s="345" t="str">
        <f>IF(INDEX('Opinion Statement (DistHeat)'!$A:$A,LI$8+2)="","",INDEX('Opinion Statement (DistHeat)'!$A:$A,LI$8+2))</f>
        <v>Подинсталация</v>
      </c>
      <c r="LJ12" s="345" t="str">
        <f>IF(INDEX('Opinion Statement (DistHeat)'!$C:$C,LJ$8)="","",INDEX('Opinion Statement (DistHeat)'!$C:$C,LJ$8))</f>
        <v>Интензитет или стойност на емисиите</v>
      </c>
      <c r="LK12" s="345" t="str">
        <f>IF(INDEX('Opinion Statement (DistHeat)'!$E:$E,LK$8)="","",INDEX('Opinion Statement (DistHeat)'!$E:$E,LK$8))</f>
        <v>Вид на целта</v>
      </c>
      <c r="LL12" s="345" t="str">
        <f>IF(INDEX('Opinion Statement (DistHeat)'!$G:$G,LL$8)="","",INDEX('Opinion Statement (DistHeat)'!$G:$G,LL$8))</f>
        <v>Постигната цел</v>
      </c>
      <c r="LM12" s="345" t="str">
        <f>IF(INDEX('Opinion Statement (DistHeat)'!$A:$A,LM$8+2)="","",INDEX('Opinion Statement (DistHeat)'!$A:$A,LM$8+2))</f>
        <v>Подинсталация</v>
      </c>
      <c r="LN12" s="345" t="str">
        <f>IF(INDEX('Opinion Statement (DistHeat)'!$C:$C,LN$8)="","",INDEX('Opinion Statement (DistHeat)'!$C:$C,LN$8))</f>
        <v>Интензитет или стойност на емисиите</v>
      </c>
      <c r="LO12" s="345" t="str">
        <f>IF(INDEX('Opinion Statement (DistHeat)'!$E:$E,LO$8)="","",INDEX('Opinion Statement (DistHeat)'!$E:$E,LO$8))</f>
        <v>Вид на целта</v>
      </c>
      <c r="LP12" s="345" t="str">
        <f>IF(INDEX('Opinion Statement (DistHeat)'!$G:$G,LP$8)="","",INDEX('Opinion Statement (DistHeat)'!$G:$G,LP$8))</f>
        <v>Постигната цел</v>
      </c>
      <c r="LQ12" s="345" t="str">
        <f>IF(INDEX('Opinion Statement (DistHeat)'!$A:$A,LQ$8+2)="","",INDEX('Opinion Statement (DistHeat)'!$A:$A,LQ$8+2))</f>
        <v>Подинсталация</v>
      </c>
      <c r="LR12" s="345" t="str">
        <f>IF(INDEX('Opinion Statement (DistHeat)'!$C:$C,LR$8)="","",INDEX('Opinion Statement (DistHeat)'!$C:$C,LR$8))</f>
        <v>Интензитет или стойност на емисиите</v>
      </c>
      <c r="LS12" s="345" t="str">
        <f>IF(INDEX('Opinion Statement (DistHeat)'!$E:$E,LS$8)="","",INDEX('Opinion Statement (DistHeat)'!$E:$E,LS$8))</f>
        <v>Вид на целта</v>
      </c>
      <c r="LT12" s="345" t="str">
        <f>IF(INDEX('Opinion Statement (DistHeat)'!$G:$G,LT$8)="","",INDEX('Opinion Statement (DistHeat)'!$G:$G,LT$8))</f>
        <v>Постигната цел</v>
      </c>
      <c r="LU12" s="345" t="str">
        <f>IF(INDEX('Opinion Statement (DistHeat)'!$A:$A,LU$8+2)="","",INDEX('Opinion Statement (DistHeat)'!$A:$A,LU$8+2))</f>
        <v>Подинсталация</v>
      </c>
      <c r="LV12" s="345" t="str">
        <f>IF(INDEX('Opinion Statement (DistHeat)'!$C:$C,LV$8)="","",INDEX('Opinion Statement (DistHeat)'!$C:$C,LV$8))</f>
        <v>Интензитет или стойност на емисиите</v>
      </c>
      <c r="LW12" s="345" t="str">
        <f>IF(INDEX('Opinion Statement (DistHeat)'!$E:$E,LW$8)="","",INDEX('Opinion Statement (DistHeat)'!$E:$E,LW$8))</f>
        <v>Вид на целта</v>
      </c>
      <c r="LX12" s="345" t="str">
        <f>IF(INDEX('Opinion Statement (DistHeat)'!$G:$G,LX$8)="","",INDEX('Opinion Statement (DistHeat)'!$G:$G,LX$8))</f>
        <v>Постигната цел</v>
      </c>
      <c r="LY12" s="345" t="str">
        <f>IF(INDEX('Opinion Statement (DistHeat)'!$A:$A,LY$8+2)="","",INDEX('Opinion Statement (DistHeat)'!$A:$A,LY$8+2))</f>
        <v>Подинсталация</v>
      </c>
      <c r="LZ12" s="345" t="str">
        <f>IF(INDEX('Opinion Statement (DistHeat)'!$C:$C,LZ$8)="","",INDEX('Opinion Statement (DistHeat)'!$C:$C,LZ$8))</f>
        <v>Интензитет или стойност на емисиите</v>
      </c>
      <c r="MA12" s="345" t="str">
        <f>IF(INDEX('Opinion Statement (DistHeat)'!$E:$E,MA$8)="","",INDEX('Opinion Statement (DistHeat)'!$E:$E,MA$8))</f>
        <v>Вид на целта</v>
      </c>
      <c r="MB12" s="345" t="str">
        <f>IF(INDEX('Opinion Statement (DistHeat)'!$G:$G,MB$8)="","",INDEX('Opinion Statement (DistHeat)'!$G:$G,MB$8))</f>
        <v>Постигната цел</v>
      </c>
      <c r="MC12" s="345" t="str">
        <f>IF(INDEX('Opinion Statement (DistHeat)'!$A:$A,MC$8+2)="","",INDEX('Opinion Statement (DistHeat)'!$A:$A,MC$8+2))</f>
        <v>Подинсталация</v>
      </c>
      <c r="MD12" s="345" t="str">
        <f>IF(INDEX('Opinion Statement (DistHeat)'!$C:$C,MD$8)="","",INDEX('Opinion Statement (DistHeat)'!$C:$C,MD$8))</f>
        <v>Интензитет или стойност на емисиите</v>
      </c>
      <c r="ME12" s="345" t="str">
        <f>IF(INDEX('Opinion Statement (DistHeat)'!$E:$E,ME$8)="","",INDEX('Opinion Statement (DistHeat)'!$E:$E,ME$8))</f>
        <v>Вид на целта</v>
      </c>
      <c r="MF12" s="345" t="str">
        <f>IF(INDEX('Opinion Statement (DistHeat)'!$G:$G,MF$8)="","",INDEX('Opinion Statement (DistHeat)'!$G:$G,MF$8))</f>
        <v>Постигната цел</v>
      </c>
      <c r="MG12" s="345" t="str">
        <f>IF(INDEX('Opinion Statement (DistHeat)'!$A:$A,MG$8+2)="","",INDEX('Opinion Statement (DistHeat)'!$A:$A,MG$8+2))</f>
        <v>Подинсталация</v>
      </c>
      <c r="MH12" s="345" t="str">
        <f>IF(INDEX('Opinion Statement (DistHeat)'!$C:$C,MH$8)="","",INDEX('Opinion Statement (DistHeat)'!$C:$C,MH$8))</f>
        <v>Интензитет или стойност на емисиите</v>
      </c>
      <c r="MI12" s="345" t="str">
        <f>IF(INDEX('Opinion Statement (DistHeat)'!$E:$E,MI$8)="","",INDEX('Opinion Statement (DistHeat)'!$E:$E,MI$8))</f>
        <v>Вид на целта</v>
      </c>
      <c r="MJ12" s="345" t="str">
        <f>IF(INDEX('Opinion Statement (DistHeat)'!$G:$G,MJ$8)="","",INDEX('Opinion Statement (DistHeat)'!$G:$G,MJ$8))</f>
        <v>Постигната цел</v>
      </c>
      <c r="MK12" s="173" t="str">
        <f>IF(INDEX('Opinion Statement (DistHeat)'!$C:$C,MK$8+MK$9+1)="","",INDEX('Opinion Statement (DistHeat)'!$C:$C,MK$8+MK$9+1))</f>
        <v>Етап Реф. #</v>
      </c>
      <c r="ML12" s="169" t="str">
        <f>IF(INDEX('Opinion Statement (DistHeat)'!$D:$D,ML$8+ML$9+1)="","",INDEX('Opinion Statement (DistHeat)'!$D:$D,ML$8+ML$9+1))</f>
        <v>Коментари</v>
      </c>
      <c r="MM12" s="169" t="str">
        <f>IF(INDEX('Opinion Statement (DistHeat)'!$C:$C,MM$8+MM$9+1)="","",INDEX('Opinion Statement (DistHeat)'!$C:$C,MM$8+MM$9+1))</f>
        <v>Етап Реф. #</v>
      </c>
      <c r="MN12" s="169" t="str">
        <f>IF(INDEX('Opinion Statement (DistHeat)'!$D:$D,MN$8+MN$9+1)="","",INDEX('Opinion Statement (DistHeat)'!$D:$D,MN$8+MN$9+1))</f>
        <v>Коментари</v>
      </c>
      <c r="MO12" s="169" t="str">
        <f>IF(INDEX('Opinion Statement (DistHeat)'!$C:$C,MO$8+MO$9+1)="","",INDEX('Opinion Statement (DistHeat)'!$C:$C,MO$8+MO$9+1))</f>
        <v>Етап Реф. #</v>
      </c>
      <c r="MP12" s="169" t="str">
        <f>IF(INDEX('Opinion Statement (DistHeat)'!$D:$D,MP$8+MP$9+1)="","",INDEX('Opinion Statement (DistHeat)'!$D:$D,MP$8+MP$9+1))</f>
        <v>Коментари</v>
      </c>
      <c r="MQ12" s="169" t="str">
        <f>IF(INDEX('Opinion Statement (DistHeat)'!$C:$C,MQ$8+MQ$9+1)="","",INDEX('Opinion Statement (DistHeat)'!$C:$C,MQ$8+MQ$9+1))</f>
        <v>Етап Реф. #</v>
      </c>
      <c r="MR12" s="169" t="str">
        <f>IF(INDEX('Opinion Statement (DistHeat)'!$D:$D,MR$8+MR$9+1)="","",INDEX('Opinion Statement (DistHeat)'!$D:$D,MR$8+MR$9+1))</f>
        <v>Коментари</v>
      </c>
      <c r="MS12" s="169" t="str">
        <f>IF(INDEX('Opinion Statement (DistHeat)'!$C:$C,MS$8+MS$9+1)="","",INDEX('Opinion Statement (DistHeat)'!$C:$C,MS$8+MS$9+1))</f>
        <v>Етап Реф. #</v>
      </c>
      <c r="MT12" s="348" t="str">
        <f>IF(INDEX('Opinion Statement (DistHeat)'!$D:$D,MT$8+MT$9+1)="","",INDEX('Opinion Statement (DistHeat)'!$D:$D,MT$8+MT$9+1))</f>
        <v>Коментари</v>
      </c>
      <c r="MU12" s="350" t="str">
        <f>IF(INDEX('Opinion Statement (DistHeat)'!$A:$A,MU$8+2)="","",INDEX('Opinion Statement (DistHeat)'!$A:$A,MU$8+2))</f>
        <v>Подинсталация</v>
      </c>
      <c r="MV12" s="345" t="str">
        <f>IF(INDEX('Opinion Statement (DistHeat)'!$C:$C,MV$8)="","",INDEX('Opinion Statement (DistHeat)'!$C:$C,MV$8))</f>
        <v>Интензитет или стойност на емисиите</v>
      </c>
      <c r="MW12" s="345" t="str">
        <f>IF(INDEX('Opinion Statement (DistHeat)'!$E:$E,MW$8)="","",INDEX('Opinion Statement (DistHeat)'!$E:$E,MW$8))</f>
        <v>Вид на целта</v>
      </c>
      <c r="MX12" s="345" t="str">
        <f>IF(INDEX('Opinion Statement (DistHeat)'!$G:$G,MX$8)="","",INDEX('Opinion Statement (DistHeat)'!$G:$G,MX$8))</f>
        <v>Постигната цел</v>
      </c>
      <c r="MY12" s="345" t="str">
        <f>IF(INDEX('Opinion Statement (DistHeat)'!$A:$A,MY$8+2)="","",INDEX('Opinion Statement (DistHeat)'!$A:$A,MY$8+2))</f>
        <v>Подинсталация</v>
      </c>
      <c r="MZ12" s="345" t="str">
        <f>IF(INDEX('Opinion Statement (DistHeat)'!$C:$C,MZ$8)="","",INDEX('Opinion Statement (DistHeat)'!$C:$C,MZ$8))</f>
        <v>Интензитет или стойност на емисиите</v>
      </c>
      <c r="NA12" s="345" t="str">
        <f>IF(INDEX('Opinion Statement (DistHeat)'!$E:$E,NA$8)="","",INDEX('Opinion Statement (DistHeat)'!$E:$E,NA$8))</f>
        <v>Вид на целта</v>
      </c>
      <c r="NB12" s="345" t="str">
        <f>IF(INDEX('Opinion Statement (DistHeat)'!$G:$G,NB$8)="","",INDEX('Opinion Statement (DistHeat)'!$G:$G,NB$8))</f>
        <v>Постигната цел</v>
      </c>
      <c r="NC12" s="345" t="str">
        <f>IF(INDEX('Opinion Statement (DistHeat)'!$A:$A,NC$8+2)="","",INDEX('Opinion Statement (DistHeat)'!$A:$A,NC$8+2))</f>
        <v>Подинсталация</v>
      </c>
      <c r="ND12" s="345" t="str">
        <f>IF(INDEX('Opinion Statement (DistHeat)'!$C:$C,ND$8)="","",INDEX('Opinion Statement (DistHeat)'!$C:$C,ND$8))</f>
        <v>Интензитет или стойност на емисиите</v>
      </c>
      <c r="NE12" s="345" t="str">
        <f>IF(INDEX('Opinion Statement (DistHeat)'!$E:$E,NE$8)="","",INDEX('Opinion Statement (DistHeat)'!$E:$E,NE$8))</f>
        <v>Вид на целта</v>
      </c>
      <c r="NF12" s="345" t="str">
        <f>IF(INDEX('Opinion Statement (DistHeat)'!$G:$G,NF$8)="","",INDEX('Opinion Statement (DistHeat)'!$G:$G,NF$8))</f>
        <v>Постигната цел</v>
      </c>
      <c r="NG12" s="345" t="str">
        <f>IF(INDEX('Opinion Statement (DistHeat)'!$A:$A,NG$8+2)="","",INDEX('Opinion Statement (DistHeat)'!$A:$A,NG$8+2))</f>
        <v>Подинсталация</v>
      </c>
      <c r="NH12" s="345" t="str">
        <f>IF(INDEX('Opinion Statement (DistHeat)'!$C:$C,NH$8)="","",INDEX('Opinion Statement (DistHeat)'!$C:$C,NH$8))</f>
        <v>Интензитет или стойност на емисиите</v>
      </c>
      <c r="NI12" s="345" t="str">
        <f>IF(INDEX('Opinion Statement (DistHeat)'!$E:$E,NI$8)="","",INDEX('Opinion Statement (DistHeat)'!$E:$E,NI$8))</f>
        <v>Вид на целта</v>
      </c>
      <c r="NJ12" s="345" t="str">
        <f>IF(INDEX('Opinion Statement (DistHeat)'!$G:$G,NJ$8)="","",INDEX('Opinion Statement (DistHeat)'!$G:$G,NJ$8))</f>
        <v>Постигната цел</v>
      </c>
      <c r="NK12" s="345" t="str">
        <f>IF(INDEX('Opinion Statement (DistHeat)'!$A:$A,NK$8+2)="","",INDEX('Opinion Statement (DistHeat)'!$A:$A,NK$8+2))</f>
        <v>Подинсталация</v>
      </c>
      <c r="NL12" s="345" t="str">
        <f>IF(INDEX('Opinion Statement (DistHeat)'!$C:$C,NL$8)="","",INDEX('Opinion Statement (DistHeat)'!$C:$C,NL$8))</f>
        <v>Интензитет или стойност на емисиите</v>
      </c>
      <c r="NM12" s="345" t="str">
        <f>IF(INDEX('Opinion Statement (DistHeat)'!$E:$E,NM$8)="","",INDEX('Opinion Statement (DistHeat)'!$E:$E,NM$8))</f>
        <v>Вид на целта</v>
      </c>
      <c r="NN12" s="345" t="str">
        <f>IF(INDEX('Opinion Statement (DistHeat)'!$G:$G,NN$8)="","",INDEX('Opinion Statement (DistHeat)'!$G:$G,NN$8))</f>
        <v>Постигната цел</v>
      </c>
      <c r="NO12" s="345" t="str">
        <f>IF(INDEX('Opinion Statement (DistHeat)'!$A:$A,NO$8+2)="","",INDEX('Opinion Statement (DistHeat)'!$A:$A,NO$8+2))</f>
        <v>Подинсталация</v>
      </c>
      <c r="NP12" s="345" t="str">
        <f>IF(INDEX('Opinion Statement (DistHeat)'!$C:$C,NP$8)="","",INDEX('Opinion Statement (DistHeat)'!$C:$C,NP$8))</f>
        <v>Интензитет или стойност на емисиите</v>
      </c>
      <c r="NQ12" s="345" t="str">
        <f>IF(INDEX('Opinion Statement (DistHeat)'!$E:$E,NQ$8)="","",INDEX('Opinion Statement (DistHeat)'!$E:$E,NQ$8))</f>
        <v>Вид на целта</v>
      </c>
      <c r="NR12" s="345" t="str">
        <f>IF(INDEX('Opinion Statement (DistHeat)'!$G:$G,NR$8)="","",INDEX('Opinion Statement (DistHeat)'!$G:$G,NR$8))</f>
        <v>Постигната цел</v>
      </c>
      <c r="NS12" s="345" t="str">
        <f>IF(INDEX('Opinion Statement (DistHeat)'!$A:$A,NS$8+2)="","",INDEX('Opinion Statement (DistHeat)'!$A:$A,NS$8+2))</f>
        <v>Подинсталация</v>
      </c>
      <c r="NT12" s="345" t="str">
        <f>IF(INDEX('Opinion Statement (DistHeat)'!$C:$C,NT$8)="","",INDEX('Opinion Statement (DistHeat)'!$C:$C,NT$8))</f>
        <v>Интензитет или стойност на емисиите</v>
      </c>
      <c r="NU12" s="345" t="str">
        <f>IF(INDEX('Opinion Statement (DistHeat)'!$E:$E,NU$8)="","",INDEX('Opinion Statement (DistHeat)'!$E:$E,NU$8))</f>
        <v>Вид на целта</v>
      </c>
      <c r="NV12" s="345" t="str">
        <f>IF(INDEX('Opinion Statement (DistHeat)'!$G:$G,NV$8)="","",INDEX('Opinion Statement (DistHeat)'!$G:$G,NV$8))</f>
        <v>Постигната цел</v>
      </c>
      <c r="NW12" s="345" t="str">
        <f>IF(INDEX('Opinion Statement (DistHeat)'!$A:$A,NW$8+2)="","",INDEX('Opinion Statement (DistHeat)'!$A:$A,NW$8+2))</f>
        <v>Подинсталация</v>
      </c>
      <c r="NX12" s="345" t="str">
        <f>IF(INDEX('Opinion Statement (DistHeat)'!$C:$C,NX$8)="","",INDEX('Opinion Statement (DistHeat)'!$C:$C,NX$8))</f>
        <v>Интензитет или стойност на емисиите</v>
      </c>
      <c r="NY12" s="345" t="str">
        <f>IF(INDEX('Opinion Statement (DistHeat)'!$E:$E,NY$8)="","",INDEX('Opinion Statement (DistHeat)'!$E:$E,NY$8))</f>
        <v>Вид на целта</v>
      </c>
      <c r="NZ12" s="345" t="str">
        <f>IF(INDEX('Opinion Statement (DistHeat)'!$G:$G,NZ$8)="","",INDEX('Opinion Statement (DistHeat)'!$G:$G,NZ$8))</f>
        <v>Постигната цел</v>
      </c>
      <c r="OA12" s="345" t="str">
        <f>IF(INDEX('Opinion Statement (DistHeat)'!$A:$A,OA$8+2)="","",INDEX('Opinion Statement (DistHeat)'!$A:$A,OA$8+2))</f>
        <v>Подинсталация</v>
      </c>
      <c r="OB12" s="345" t="str">
        <f>IF(INDEX('Opinion Statement (DistHeat)'!$C:$C,OB$8)="","",INDEX('Opinion Statement (DistHeat)'!$C:$C,OB$8))</f>
        <v>Интензитет или стойност на емисиите</v>
      </c>
      <c r="OC12" s="345" t="str">
        <f>IF(INDEX('Opinion Statement (DistHeat)'!$E:$E,OC$8)="","",INDEX('Opinion Statement (DistHeat)'!$E:$E,OC$8))</f>
        <v>Вид на целта</v>
      </c>
      <c r="OD12" s="345" t="str">
        <f>IF(INDEX('Opinion Statement (DistHeat)'!$G:$G,OD$8)="","",INDEX('Opinion Statement (DistHeat)'!$G:$G,OD$8))</f>
        <v>Постигната цел</v>
      </c>
      <c r="OE12" s="345" t="str">
        <f>IF(INDEX('Opinion Statement (DistHeat)'!$A:$A,OE$8+2)="","",INDEX('Opinion Statement (DistHeat)'!$A:$A,OE$8+2))</f>
        <v>Подинсталация</v>
      </c>
      <c r="OF12" s="345" t="str">
        <f>IF(INDEX('Opinion Statement (DistHeat)'!$C:$C,OF$8)="","",INDEX('Opinion Statement (DistHeat)'!$C:$C,OF$8))</f>
        <v>Интензитет или стойност на емисиите</v>
      </c>
      <c r="OG12" s="345" t="str">
        <f>IF(INDEX('Opinion Statement (DistHeat)'!$E:$E,OG$8)="","",INDEX('Opinion Statement (DistHeat)'!$E:$E,OG$8))</f>
        <v>Вид на целта</v>
      </c>
      <c r="OH12" s="345" t="str">
        <f>IF(INDEX('Opinion Statement (DistHeat)'!$G:$G,OH$8)="","",INDEX('Opinion Statement (DistHeat)'!$G:$G,OH$8))</f>
        <v>Постигната цел</v>
      </c>
      <c r="OI12" s="173" t="str">
        <f>IF(INDEX('Opinion Statement (DistHeat)'!$C:$C,OI$8+OI$9+1)="","",INDEX('Opinion Statement (DistHeat)'!$C:$C,OI$8+OI$9+1))</f>
        <v>Етап Реф. #</v>
      </c>
      <c r="OJ12" s="169" t="str">
        <f>IF(INDEX('Opinion Statement (DistHeat)'!$D:$D,OJ$8+OJ$9+1)="","",INDEX('Opinion Statement (DistHeat)'!$D:$D,OJ$8+OJ$9+1))</f>
        <v>Коментари</v>
      </c>
      <c r="OK12" s="169" t="str">
        <f>IF(INDEX('Opinion Statement (DistHeat)'!$C:$C,OK$8+OK$9+1)="","",INDEX('Opinion Statement (DistHeat)'!$C:$C,OK$8+OK$9+1))</f>
        <v>Етап Реф. #</v>
      </c>
      <c r="OL12" s="169" t="str">
        <f>IF(INDEX('Opinion Statement (DistHeat)'!$D:$D,OL$8+OL$9+1)="","",INDEX('Opinion Statement (DistHeat)'!$D:$D,OL$8+OL$9+1))</f>
        <v>Коментари</v>
      </c>
      <c r="OM12" s="169" t="str">
        <f>IF(INDEX('Opinion Statement (DistHeat)'!$C:$C,OM$8+OM$9+1)="","",INDEX('Opinion Statement (DistHeat)'!$C:$C,OM$8+OM$9+1))</f>
        <v>Етап Реф. #</v>
      </c>
      <c r="ON12" s="169" t="str">
        <f>IF(INDEX('Opinion Statement (DistHeat)'!$D:$D,ON$8+ON$9+1)="","",INDEX('Opinion Statement (DistHeat)'!$D:$D,ON$8+ON$9+1))</f>
        <v>Коментари</v>
      </c>
      <c r="OO12" s="169" t="str">
        <f>IF(INDEX('Opinion Statement (DistHeat)'!$C:$C,OO$8+OO$9+1)="","",INDEX('Opinion Statement (DistHeat)'!$C:$C,OO$8+OO$9+1))</f>
        <v>Етап Реф. #</v>
      </c>
      <c r="OP12" s="169" t="str">
        <f>IF(INDEX('Opinion Statement (DistHeat)'!$D:$D,OP$8+OP$9+1)="","",INDEX('Opinion Statement (DistHeat)'!$D:$D,OP$8+OP$9+1))</f>
        <v>Коментари</v>
      </c>
      <c r="OQ12" s="169" t="str">
        <f>IF(INDEX('Opinion Statement (DistHeat)'!$C:$C,OQ$8+OQ$9+1)="","",INDEX('Opinion Statement (DistHeat)'!$C:$C,OQ$8+OQ$9+1))</f>
        <v>Етап Реф. #</v>
      </c>
      <c r="OR12" s="348" t="str">
        <f>IF(INDEX('Opinion Statement (DistHeat)'!$D:$D,OR$8+OR$9+1)="","",INDEX('Opinion Statement (DistHeat)'!$D:$D,OR$8+OR$9+1))</f>
        <v>Коментари</v>
      </c>
      <c r="OS12" s="350" t="str">
        <f>IF(INDEX('Opinion Statement (DistHeat)'!$A:$A,OS$8+2)="","",INDEX('Opinion Statement (DistHeat)'!$A:$A,OS$8+2))</f>
        <v>Подинсталация</v>
      </c>
      <c r="OT12" s="345" t="str">
        <f>IF(INDEX('Opinion Statement (DistHeat)'!$C:$C,OT$8)="","",INDEX('Opinion Statement (DistHeat)'!$C:$C,OT$8))</f>
        <v>Интензитет или стойност на емисиите</v>
      </c>
      <c r="OU12" s="345" t="str">
        <f>IF(INDEX('Opinion Statement (DistHeat)'!$E:$E,OU$8)="","",INDEX('Opinion Statement (DistHeat)'!$E:$E,OU$8))</f>
        <v>Вид на целта</v>
      </c>
      <c r="OV12" s="345" t="str">
        <f>IF(INDEX('Opinion Statement (DistHeat)'!$G:$G,OV$8)="","",INDEX('Opinion Statement (DistHeat)'!$G:$G,OV$8))</f>
        <v>Постигната цел</v>
      </c>
      <c r="OW12" s="345" t="str">
        <f>IF(INDEX('Opinion Statement (DistHeat)'!$A:$A,OW$8+2)="","",INDEX('Opinion Statement (DistHeat)'!$A:$A,OW$8+2))</f>
        <v>Подинсталация</v>
      </c>
      <c r="OX12" s="345" t="str">
        <f>IF(INDEX('Opinion Statement (DistHeat)'!$C:$C,OX$8)="","",INDEX('Opinion Statement (DistHeat)'!$C:$C,OX$8))</f>
        <v>Интензитет или стойност на емисиите</v>
      </c>
      <c r="OY12" s="345" t="str">
        <f>IF(INDEX('Opinion Statement (DistHeat)'!$E:$E,OY$8)="","",INDEX('Opinion Statement (DistHeat)'!$E:$E,OY$8))</f>
        <v>Вид на целта</v>
      </c>
      <c r="OZ12" s="345" t="str">
        <f>IF(INDEX('Opinion Statement (DistHeat)'!$G:$G,OZ$8)="","",INDEX('Opinion Statement (DistHeat)'!$G:$G,OZ$8))</f>
        <v>Постигната цел</v>
      </c>
      <c r="PA12" s="345" t="str">
        <f>IF(INDEX('Opinion Statement (DistHeat)'!$A:$A,PA$8+2)="","",INDEX('Opinion Statement (DistHeat)'!$A:$A,PA$8+2))</f>
        <v>Подинсталация</v>
      </c>
      <c r="PB12" s="345" t="str">
        <f>IF(INDEX('Opinion Statement (DistHeat)'!$C:$C,PB$8)="","",INDEX('Opinion Statement (DistHeat)'!$C:$C,PB$8))</f>
        <v>Интензитет или стойност на емисиите</v>
      </c>
      <c r="PC12" s="345" t="str">
        <f>IF(INDEX('Opinion Statement (DistHeat)'!$E:$E,PC$8)="","",INDEX('Opinion Statement (DistHeat)'!$E:$E,PC$8))</f>
        <v>Вид на целта</v>
      </c>
      <c r="PD12" s="345" t="str">
        <f>IF(INDEX('Opinion Statement (DistHeat)'!$G:$G,PD$8)="","",INDEX('Opinion Statement (DistHeat)'!$G:$G,PD$8))</f>
        <v>Постигната цел</v>
      </c>
      <c r="PE12" s="345" t="str">
        <f>IF(INDEX('Opinion Statement (DistHeat)'!$A:$A,PE$8+2)="","",INDEX('Opinion Statement (DistHeat)'!$A:$A,PE$8+2))</f>
        <v>Подинсталация</v>
      </c>
      <c r="PF12" s="345" t="str">
        <f>IF(INDEX('Opinion Statement (DistHeat)'!$C:$C,PF$8)="","",INDEX('Opinion Statement (DistHeat)'!$C:$C,PF$8))</f>
        <v>Интензитет или стойност на емисиите</v>
      </c>
      <c r="PG12" s="345" t="str">
        <f>IF(INDEX('Opinion Statement (DistHeat)'!$E:$E,PG$8)="","",INDEX('Opinion Statement (DistHeat)'!$E:$E,PG$8))</f>
        <v>Вид на целта</v>
      </c>
      <c r="PH12" s="345" t="str">
        <f>IF(INDEX('Opinion Statement (DistHeat)'!$G:$G,PH$8)="","",INDEX('Opinion Statement (DistHeat)'!$G:$G,PH$8))</f>
        <v>Постигната цел</v>
      </c>
      <c r="PI12" s="345" t="str">
        <f>IF(INDEX('Opinion Statement (DistHeat)'!$A:$A,PI$8+2)="","",INDEX('Opinion Statement (DistHeat)'!$A:$A,PI$8+2))</f>
        <v>Подинсталация</v>
      </c>
      <c r="PJ12" s="345" t="str">
        <f>IF(INDEX('Opinion Statement (DistHeat)'!$C:$C,PJ$8)="","",INDEX('Opinion Statement (DistHeat)'!$C:$C,PJ$8))</f>
        <v>Интензитет или стойност на емисиите</v>
      </c>
      <c r="PK12" s="345" t="str">
        <f>IF(INDEX('Opinion Statement (DistHeat)'!$E:$E,PK$8)="","",INDEX('Opinion Statement (DistHeat)'!$E:$E,PK$8))</f>
        <v>Вид на целта</v>
      </c>
      <c r="PL12" s="345" t="str">
        <f>IF(INDEX('Opinion Statement (DistHeat)'!$G:$G,PL$8)="","",INDEX('Opinion Statement (DistHeat)'!$G:$G,PL$8))</f>
        <v>Постигната цел</v>
      </c>
      <c r="PM12" s="345" t="str">
        <f>IF(INDEX('Opinion Statement (DistHeat)'!$A:$A,PM$8+2)="","",INDEX('Opinion Statement (DistHeat)'!$A:$A,PM$8+2))</f>
        <v>Подинсталация</v>
      </c>
      <c r="PN12" s="345" t="str">
        <f>IF(INDEX('Opinion Statement (DistHeat)'!$C:$C,PN$8)="","",INDEX('Opinion Statement (DistHeat)'!$C:$C,PN$8))</f>
        <v>Интензитет или стойност на емисиите</v>
      </c>
      <c r="PO12" s="345" t="str">
        <f>IF(INDEX('Opinion Statement (DistHeat)'!$E:$E,PO$8)="","",INDEX('Opinion Statement (DistHeat)'!$E:$E,PO$8))</f>
        <v>Вид на целта</v>
      </c>
      <c r="PP12" s="345" t="str">
        <f>IF(INDEX('Opinion Statement (DistHeat)'!$G:$G,PP$8)="","",INDEX('Opinion Statement (DistHeat)'!$G:$G,PP$8))</f>
        <v>Постигната цел</v>
      </c>
      <c r="PQ12" s="345" t="str">
        <f>IF(INDEX('Opinion Statement (DistHeat)'!$A:$A,PQ$8+2)="","",INDEX('Opinion Statement (DistHeat)'!$A:$A,PQ$8+2))</f>
        <v>Подинсталация</v>
      </c>
      <c r="PR12" s="345" t="str">
        <f>IF(INDEX('Opinion Statement (DistHeat)'!$C:$C,PR$8)="","",INDEX('Opinion Statement (DistHeat)'!$C:$C,PR$8))</f>
        <v>Интензитет или стойност на емисиите</v>
      </c>
      <c r="PS12" s="345" t="str">
        <f>IF(INDEX('Opinion Statement (DistHeat)'!$E:$E,PS$8)="","",INDEX('Opinion Statement (DistHeat)'!$E:$E,PS$8))</f>
        <v>Вид на целта</v>
      </c>
      <c r="PT12" s="345" t="str">
        <f>IF(INDEX('Opinion Statement (DistHeat)'!$G:$G,PT$8)="","",INDEX('Opinion Statement (DistHeat)'!$G:$G,PT$8))</f>
        <v>Постигната цел</v>
      </c>
      <c r="PU12" s="345" t="str">
        <f>IF(INDEX('Opinion Statement (DistHeat)'!$A:$A,PU$8+2)="","",INDEX('Opinion Statement (DistHeat)'!$A:$A,PU$8+2))</f>
        <v>Подинсталация</v>
      </c>
      <c r="PV12" s="345" t="str">
        <f>IF(INDEX('Opinion Statement (DistHeat)'!$C:$C,PV$8)="","",INDEX('Opinion Statement (DistHeat)'!$C:$C,PV$8))</f>
        <v>Интензитет или стойност на емисиите</v>
      </c>
      <c r="PW12" s="345" t="str">
        <f>IF(INDEX('Opinion Statement (DistHeat)'!$E:$E,PW$8)="","",INDEX('Opinion Statement (DistHeat)'!$E:$E,PW$8))</f>
        <v>Вид на целта</v>
      </c>
      <c r="PX12" s="345" t="str">
        <f>IF(INDEX('Opinion Statement (DistHeat)'!$G:$G,PX$8)="","",INDEX('Opinion Statement (DistHeat)'!$G:$G,PX$8))</f>
        <v>Постигната цел</v>
      </c>
      <c r="PY12" s="345" t="str">
        <f>IF(INDEX('Opinion Statement (DistHeat)'!$A:$A,PY$8+2)="","",INDEX('Opinion Statement (DistHeat)'!$A:$A,PY$8+2))</f>
        <v>Подинсталация</v>
      </c>
      <c r="PZ12" s="345" t="str">
        <f>IF(INDEX('Opinion Statement (DistHeat)'!$C:$C,PZ$8)="","",INDEX('Opinion Statement (DistHeat)'!$C:$C,PZ$8))</f>
        <v>Интензитет или стойност на емисиите</v>
      </c>
      <c r="QA12" s="345" t="str">
        <f>IF(INDEX('Opinion Statement (DistHeat)'!$E:$E,QA$8)="","",INDEX('Opinion Statement (DistHeat)'!$E:$E,QA$8))</f>
        <v>Вид на целта</v>
      </c>
      <c r="QB12" s="345" t="str">
        <f>IF(INDEX('Opinion Statement (DistHeat)'!$G:$G,QB$8)="","",INDEX('Opinion Statement (DistHeat)'!$G:$G,QB$8))</f>
        <v>Постигната цел</v>
      </c>
      <c r="QC12" s="345" t="str">
        <f>IF(INDEX('Opinion Statement (DistHeat)'!$A:$A,QC$8+2)="","",INDEX('Opinion Statement (DistHeat)'!$A:$A,QC$8+2))</f>
        <v>Подинсталация</v>
      </c>
      <c r="QD12" s="345" t="str">
        <f>IF(INDEX('Opinion Statement (DistHeat)'!$C:$C,QD$8)="","",INDEX('Opinion Statement (DistHeat)'!$C:$C,QD$8))</f>
        <v>Интензитет или стойност на емисиите</v>
      </c>
      <c r="QE12" s="345" t="str">
        <f>IF(INDEX('Opinion Statement (DistHeat)'!$E:$E,QE$8)="","",INDEX('Opinion Statement (DistHeat)'!$E:$E,QE$8))</f>
        <v>Вид на целта</v>
      </c>
      <c r="QF12" s="345" t="str">
        <f>IF(INDEX('Opinion Statement (DistHeat)'!$G:$G,QF$8)="","",INDEX('Opinion Statement (DistHeat)'!$G:$G,QF$8))</f>
        <v>Постигната цел</v>
      </c>
      <c r="QG12" s="173" t="str">
        <f>IF(INDEX('Opinion Statement (DistHeat)'!$C:$C,QG$8+QG$9+1)="","",INDEX('Opinion Statement (DistHeat)'!$C:$C,QG$8+QG$9+1))</f>
        <v>Етап Реф. #</v>
      </c>
      <c r="QH12" s="169" t="str">
        <f>IF(INDEX('Opinion Statement (DistHeat)'!$D:$D,QH$8+QH$9+1)="","",INDEX('Opinion Statement (DistHeat)'!$D:$D,QH$8+QH$9+1))</f>
        <v>Коментари</v>
      </c>
      <c r="QI12" s="169" t="str">
        <f>IF(INDEX('Opinion Statement (DistHeat)'!$C:$C,QI$8+QI$9+1)="","",INDEX('Opinion Statement (DistHeat)'!$C:$C,QI$8+QI$9+1))</f>
        <v>Етап Реф. #</v>
      </c>
      <c r="QJ12" s="169" t="str">
        <f>IF(INDEX('Opinion Statement (DistHeat)'!$D:$D,QJ$8+QJ$9+1)="","",INDEX('Opinion Statement (DistHeat)'!$D:$D,QJ$8+QJ$9+1))</f>
        <v>Коментари</v>
      </c>
      <c r="QK12" s="169" t="str">
        <f>IF(INDEX('Opinion Statement (DistHeat)'!$C:$C,QK$8+QK$9+1)="","",INDEX('Opinion Statement (DistHeat)'!$C:$C,QK$8+QK$9+1))</f>
        <v>Етап Реф. #</v>
      </c>
      <c r="QL12" s="169" t="str">
        <f>IF(INDEX('Opinion Statement (DistHeat)'!$D:$D,QL$8+QL$9+1)="","",INDEX('Opinion Statement (DistHeat)'!$D:$D,QL$8+QL$9+1))</f>
        <v>Коментари</v>
      </c>
      <c r="QM12" s="169" t="str">
        <f>IF(INDEX('Opinion Statement (DistHeat)'!$C:$C,QM$8+QM$9+1)="","",INDEX('Opinion Statement (DistHeat)'!$C:$C,QM$8+QM$9+1))</f>
        <v>Етап Реф. #</v>
      </c>
      <c r="QN12" s="169" t="str">
        <f>IF(INDEX('Opinion Statement (DistHeat)'!$D:$D,QN$8+QN$9+1)="","",INDEX('Opinion Statement (DistHeat)'!$D:$D,QN$8+QN$9+1))</f>
        <v>Коментари</v>
      </c>
      <c r="QO12" s="169" t="str">
        <f>IF(INDEX('Opinion Statement (DistHeat)'!$C:$C,QO$8+QO$9+1)="","",INDEX('Opinion Statement (DistHeat)'!$C:$C,QO$8+QO$9+1))</f>
        <v>Етап Реф. #</v>
      </c>
      <c r="QP12" s="348" t="str">
        <f>IF(INDEX('Opinion Statement (DistHeat)'!$D:$D,QP$8+QP$9+1)="","",INDEX('Opinion Statement (DistHeat)'!$D:$D,QP$8+QP$9+1))</f>
        <v>Коментари</v>
      </c>
      <c r="QQ12" s="350" t="str">
        <f>IF(INDEX('Opinion Statement (DistHeat)'!$A:$A,QQ$8+2)="","",INDEX('Opinion Statement (DistHeat)'!$A:$A,QQ$8+2))</f>
        <v>Подинсталация</v>
      </c>
      <c r="QR12" s="345" t="str">
        <f>IF(INDEX('Opinion Statement (DistHeat)'!$C:$C,QR$8)="","",INDEX('Opinion Statement (DistHeat)'!$C:$C,QR$8))</f>
        <v>Интензитет или стойност на емисиите</v>
      </c>
      <c r="QS12" s="345" t="str">
        <f>IF(INDEX('Opinion Statement (DistHeat)'!$E:$E,QS$8)="","",INDEX('Opinion Statement (DistHeat)'!$E:$E,QS$8))</f>
        <v>Вид на целта</v>
      </c>
      <c r="QT12" s="345" t="str">
        <f>IF(INDEX('Opinion Statement (DistHeat)'!$G:$G,QT$8)="","",INDEX('Opinion Statement (DistHeat)'!$G:$G,QT$8))</f>
        <v>Постигната цел</v>
      </c>
      <c r="QU12" s="345" t="str">
        <f>IF(INDEX('Opinion Statement (DistHeat)'!$A:$A,QU$8+2)="","",INDEX('Opinion Statement (DistHeat)'!$A:$A,QU$8+2))</f>
        <v>Подинсталация</v>
      </c>
      <c r="QV12" s="345" t="str">
        <f>IF(INDEX('Opinion Statement (DistHeat)'!$C:$C,QV$8)="","",INDEX('Opinion Statement (DistHeat)'!$C:$C,QV$8))</f>
        <v>Интензитет или стойност на емисиите</v>
      </c>
      <c r="QW12" s="345" t="str">
        <f>IF(INDEX('Opinion Statement (DistHeat)'!$E:$E,QW$8)="","",INDEX('Opinion Statement (DistHeat)'!$E:$E,QW$8))</f>
        <v>Вид на целта</v>
      </c>
      <c r="QX12" s="345" t="str">
        <f>IF(INDEX('Opinion Statement (DistHeat)'!$G:$G,QX$8)="","",INDEX('Opinion Statement (DistHeat)'!$G:$G,QX$8))</f>
        <v>Постигната цел</v>
      </c>
      <c r="QY12" s="345" t="str">
        <f>IF(INDEX('Opinion Statement (DistHeat)'!$A:$A,QY$8+2)="","",INDEX('Opinion Statement (DistHeat)'!$A:$A,QY$8+2))</f>
        <v>Подинсталация</v>
      </c>
      <c r="QZ12" s="345" t="str">
        <f>IF(INDEX('Opinion Statement (DistHeat)'!$C:$C,QZ$8)="","",INDEX('Opinion Statement (DistHeat)'!$C:$C,QZ$8))</f>
        <v>Интензитет или стойност на емисиите</v>
      </c>
      <c r="RA12" s="345" t="str">
        <f>IF(INDEX('Opinion Statement (DistHeat)'!$E:$E,RA$8)="","",INDEX('Opinion Statement (DistHeat)'!$E:$E,RA$8))</f>
        <v>Вид на целта</v>
      </c>
      <c r="RB12" s="345" t="str">
        <f>IF(INDEX('Opinion Statement (DistHeat)'!$G:$G,RB$8)="","",INDEX('Opinion Statement (DistHeat)'!$G:$G,RB$8))</f>
        <v>Постигната цел</v>
      </c>
      <c r="RC12" s="345" t="str">
        <f>IF(INDEX('Opinion Statement (DistHeat)'!$A:$A,RC$8+2)="","",INDEX('Opinion Statement (DistHeat)'!$A:$A,RC$8+2))</f>
        <v>Подинсталация</v>
      </c>
      <c r="RD12" s="345" t="str">
        <f>IF(INDEX('Opinion Statement (DistHeat)'!$C:$C,RD$8)="","",INDEX('Opinion Statement (DistHeat)'!$C:$C,RD$8))</f>
        <v>Интензитет или стойност на емисиите</v>
      </c>
      <c r="RE12" s="345" t="str">
        <f>IF(INDEX('Opinion Statement (DistHeat)'!$E:$E,RE$8)="","",INDEX('Opinion Statement (DistHeat)'!$E:$E,RE$8))</f>
        <v>Вид на целта</v>
      </c>
      <c r="RF12" s="345" t="str">
        <f>IF(INDEX('Opinion Statement (DistHeat)'!$G:$G,RF$8)="","",INDEX('Opinion Statement (DistHeat)'!$G:$G,RF$8))</f>
        <v>Постигната цел</v>
      </c>
      <c r="RG12" s="345" t="str">
        <f>IF(INDEX('Opinion Statement (DistHeat)'!$A:$A,RG$8+2)="","",INDEX('Opinion Statement (DistHeat)'!$A:$A,RG$8+2))</f>
        <v>Подинсталация</v>
      </c>
      <c r="RH12" s="345" t="str">
        <f>IF(INDEX('Opinion Statement (DistHeat)'!$C:$C,RH$8)="","",INDEX('Opinion Statement (DistHeat)'!$C:$C,RH$8))</f>
        <v>Интензитет или стойност на емисиите</v>
      </c>
      <c r="RI12" s="345" t="str">
        <f>IF(INDEX('Opinion Statement (DistHeat)'!$E:$E,RI$8)="","",INDEX('Opinion Statement (DistHeat)'!$E:$E,RI$8))</f>
        <v>Вид на целта</v>
      </c>
      <c r="RJ12" s="345" t="str">
        <f>IF(INDEX('Opinion Statement (DistHeat)'!$G:$G,RJ$8)="","",INDEX('Opinion Statement (DistHeat)'!$G:$G,RJ$8))</f>
        <v>Постигната цел</v>
      </c>
      <c r="RK12" s="345" t="str">
        <f>IF(INDEX('Opinion Statement (DistHeat)'!$A:$A,RK$8+2)="","",INDEX('Opinion Statement (DistHeat)'!$A:$A,RK$8+2))</f>
        <v>Подинсталация</v>
      </c>
      <c r="RL12" s="345" t="str">
        <f>IF(INDEX('Opinion Statement (DistHeat)'!$C:$C,RL$8)="","",INDEX('Opinion Statement (DistHeat)'!$C:$C,RL$8))</f>
        <v>Интензитет или стойност на емисиите</v>
      </c>
      <c r="RM12" s="345" t="str">
        <f>IF(INDEX('Opinion Statement (DistHeat)'!$E:$E,RM$8)="","",INDEX('Opinion Statement (DistHeat)'!$E:$E,RM$8))</f>
        <v>Вид на целта</v>
      </c>
      <c r="RN12" s="345" t="str">
        <f>IF(INDEX('Opinion Statement (DistHeat)'!$G:$G,RN$8)="","",INDEX('Opinion Statement (DistHeat)'!$G:$G,RN$8))</f>
        <v>Постигната цел</v>
      </c>
      <c r="RO12" s="345" t="str">
        <f>IF(INDEX('Opinion Statement (DistHeat)'!$A:$A,RO$8+2)="","",INDEX('Opinion Statement (DistHeat)'!$A:$A,RO$8+2))</f>
        <v>Подинсталация</v>
      </c>
      <c r="RP12" s="345" t="str">
        <f>IF(INDEX('Opinion Statement (DistHeat)'!$C:$C,RP$8)="","",INDEX('Opinion Statement (DistHeat)'!$C:$C,RP$8))</f>
        <v>Интензитет или стойност на емисиите</v>
      </c>
      <c r="RQ12" s="345" t="str">
        <f>IF(INDEX('Opinion Statement (DistHeat)'!$E:$E,RQ$8)="","",INDEX('Opinion Statement (DistHeat)'!$E:$E,RQ$8))</f>
        <v>Вид на целта</v>
      </c>
      <c r="RR12" s="345" t="str">
        <f>IF(INDEX('Opinion Statement (DistHeat)'!$G:$G,RR$8)="","",INDEX('Opinion Statement (DistHeat)'!$G:$G,RR$8))</f>
        <v>Постигната цел</v>
      </c>
      <c r="RS12" s="345" t="str">
        <f>IF(INDEX('Opinion Statement (DistHeat)'!$A:$A,RS$8+2)="","",INDEX('Opinion Statement (DistHeat)'!$A:$A,RS$8+2))</f>
        <v>Подинсталация</v>
      </c>
      <c r="RT12" s="345" t="str">
        <f>IF(INDEX('Opinion Statement (DistHeat)'!$C:$C,RT$8)="","",INDEX('Opinion Statement (DistHeat)'!$C:$C,RT$8))</f>
        <v>Интензитет или стойност на емисиите</v>
      </c>
      <c r="RU12" s="345" t="str">
        <f>IF(INDEX('Opinion Statement (DistHeat)'!$E:$E,RU$8)="","",INDEX('Opinion Statement (DistHeat)'!$E:$E,RU$8))</f>
        <v>Вид на целта</v>
      </c>
      <c r="RV12" s="345" t="str">
        <f>IF(INDEX('Opinion Statement (DistHeat)'!$G:$G,RV$8)="","",INDEX('Opinion Statement (DistHeat)'!$G:$G,RV$8))</f>
        <v>Постигната цел</v>
      </c>
      <c r="RW12" s="345" t="str">
        <f>IF(INDEX('Opinion Statement (DistHeat)'!$A:$A,RW$8+2)="","",INDEX('Opinion Statement (DistHeat)'!$A:$A,RW$8+2))</f>
        <v>Подинсталация</v>
      </c>
      <c r="RX12" s="345" t="str">
        <f>IF(INDEX('Opinion Statement (DistHeat)'!$C:$C,RX$8)="","",INDEX('Opinion Statement (DistHeat)'!$C:$C,RX$8))</f>
        <v>Интензитет или стойност на емисиите</v>
      </c>
      <c r="RY12" s="345" t="str">
        <f>IF(INDEX('Opinion Statement (DistHeat)'!$E:$E,RY$8)="","",INDEX('Opinion Statement (DistHeat)'!$E:$E,RY$8))</f>
        <v>Вид на целта</v>
      </c>
      <c r="RZ12" s="345" t="str">
        <f>IF(INDEX('Opinion Statement (DistHeat)'!$G:$G,RZ$8)="","",INDEX('Opinion Statement (DistHeat)'!$G:$G,RZ$8))</f>
        <v>Постигната цел</v>
      </c>
      <c r="SA12" s="345" t="str">
        <f>IF(INDEX('Opinion Statement (DistHeat)'!$A:$A,SA$8+2)="","",INDEX('Opinion Statement (DistHeat)'!$A:$A,SA$8+2))</f>
        <v>Подинсталация</v>
      </c>
      <c r="SB12" s="345" t="str">
        <f>IF(INDEX('Opinion Statement (DistHeat)'!$C:$C,SB$8)="","",INDEX('Opinion Statement (DistHeat)'!$C:$C,SB$8))</f>
        <v>Интензитет или стойност на емисиите</v>
      </c>
      <c r="SC12" s="345" t="str">
        <f>IF(INDEX('Opinion Statement (DistHeat)'!$E:$E,SC$8)="","",INDEX('Opinion Statement (DistHeat)'!$E:$E,SC$8))</f>
        <v>Вид на целта</v>
      </c>
      <c r="SD12" s="345" t="str">
        <f>IF(INDEX('Opinion Statement (DistHeat)'!$G:$G,SD$8)="","",INDEX('Opinion Statement (DistHeat)'!$G:$G,SD$8))</f>
        <v>Постигната цел</v>
      </c>
      <c r="SE12" s="173" t="str">
        <f>IF(INDEX('Opinion Statement (DistHeat)'!$C:$C,SE$8+SE$9+1)="","",INDEX('Opinion Statement (DistHeat)'!$C:$C,SE$8+SE$9+1))</f>
        <v>Етап Реф. #</v>
      </c>
      <c r="SF12" s="169" t="str">
        <f>IF(INDEX('Opinion Statement (DistHeat)'!$D:$D,SF$8+SF$9+1)="","",INDEX('Opinion Statement (DistHeat)'!$D:$D,SF$8+SF$9+1))</f>
        <v>Коментари</v>
      </c>
      <c r="SG12" s="169" t="str">
        <f>IF(INDEX('Opinion Statement (DistHeat)'!$C:$C,SG$8+SG$9+1)="","",INDEX('Opinion Statement (DistHeat)'!$C:$C,SG$8+SG$9+1))</f>
        <v>Етап Реф. #</v>
      </c>
      <c r="SH12" s="169" t="str">
        <f>IF(INDEX('Opinion Statement (DistHeat)'!$D:$D,SH$8+SH$9+1)="","",INDEX('Opinion Statement (DistHeat)'!$D:$D,SH$8+SH$9+1))</f>
        <v>Коментари</v>
      </c>
      <c r="SI12" s="169" t="str">
        <f>IF(INDEX('Opinion Statement (DistHeat)'!$C:$C,SI$8+SI$9+1)="","",INDEX('Opinion Statement (DistHeat)'!$C:$C,SI$8+SI$9+1))</f>
        <v>Етап Реф. #</v>
      </c>
      <c r="SJ12" s="169" t="str">
        <f>IF(INDEX('Opinion Statement (DistHeat)'!$D:$D,SJ$8+SJ$9+1)="","",INDEX('Opinion Statement (DistHeat)'!$D:$D,SJ$8+SJ$9+1))</f>
        <v>Коментари</v>
      </c>
      <c r="SK12" s="169" t="str">
        <f>IF(INDEX('Opinion Statement (DistHeat)'!$C:$C,SK$8+SK$9+1)="","",INDEX('Opinion Statement (DistHeat)'!$C:$C,SK$8+SK$9+1))</f>
        <v>Етап Реф. #</v>
      </c>
      <c r="SL12" s="169" t="str">
        <f>IF(INDEX('Opinion Statement (DistHeat)'!$D:$D,SL$8+SL$9+1)="","",INDEX('Opinion Statement (DistHeat)'!$D:$D,SL$8+SL$9+1))</f>
        <v>Коментари</v>
      </c>
      <c r="SM12" s="169" t="str">
        <f>IF(INDEX('Opinion Statement (DistHeat)'!$C:$C,SM$8+SM$9+1)="","",INDEX('Opinion Statement (DistHeat)'!$C:$C,SM$8+SM$9+1))</f>
        <v>Етап Реф. #</v>
      </c>
      <c r="SN12" s="348" t="str">
        <f>IF(INDEX('Opinion Statement (DistHeat)'!$D:$D,SN$8+SN$9+1)="","",INDEX('Opinion Statement (DistHeat)'!$D:$D,SN$8+SN$9+1))</f>
        <v>Коментари</v>
      </c>
      <c r="SO12" s="350" t="str">
        <f>IF(INDEX('Opinion Statement (DistHeat)'!$A:$A,SO$8+2)="","",INDEX('Opinion Statement (DistHeat)'!$A:$A,SO$8+2))</f>
        <v>Подинсталация</v>
      </c>
      <c r="SP12" s="345" t="str">
        <f>IF(INDEX('Opinion Statement (DistHeat)'!$C:$C,SP$8)="","",INDEX('Opinion Statement (DistHeat)'!$C:$C,SP$8))</f>
        <v>Интензитет или стойност на емисиите</v>
      </c>
      <c r="SQ12" s="345" t="str">
        <f>IF(INDEX('Opinion Statement (DistHeat)'!$E:$E,SQ$8)="","",INDEX('Opinion Statement (DistHeat)'!$E:$E,SQ$8))</f>
        <v>Вид на целта</v>
      </c>
      <c r="SR12" s="345" t="str">
        <f>IF(INDEX('Opinion Statement (DistHeat)'!$G:$G,SR$8)="","",INDEX('Opinion Statement (DistHeat)'!$G:$G,SR$8))</f>
        <v>Постигната цел</v>
      </c>
      <c r="SS12" s="345" t="str">
        <f>IF(INDEX('Opinion Statement (DistHeat)'!$A:$A,SS$8+2)="","",INDEX('Opinion Statement (DistHeat)'!$A:$A,SS$8+2))</f>
        <v>Подинсталация</v>
      </c>
      <c r="ST12" s="345" t="str">
        <f>IF(INDEX('Opinion Statement (DistHeat)'!$C:$C,ST$8)="","",INDEX('Opinion Statement (DistHeat)'!$C:$C,ST$8))</f>
        <v>Интензитет или стойност на емисиите</v>
      </c>
      <c r="SU12" s="345" t="str">
        <f>IF(INDEX('Opinion Statement (DistHeat)'!$E:$E,SU$8)="","",INDEX('Opinion Statement (DistHeat)'!$E:$E,SU$8))</f>
        <v>Вид на целта</v>
      </c>
      <c r="SV12" s="345" t="str">
        <f>IF(INDEX('Opinion Statement (DistHeat)'!$G:$G,SV$8)="","",INDEX('Opinion Statement (DistHeat)'!$G:$G,SV$8))</f>
        <v>Постигната цел</v>
      </c>
      <c r="SW12" s="345" t="str">
        <f>IF(INDEX('Opinion Statement (DistHeat)'!$A:$A,SW$8+2)="","",INDEX('Opinion Statement (DistHeat)'!$A:$A,SW$8+2))</f>
        <v>Подинсталация</v>
      </c>
      <c r="SX12" s="345" t="str">
        <f>IF(INDEX('Opinion Statement (DistHeat)'!$C:$C,SX$8)="","",INDEX('Opinion Statement (DistHeat)'!$C:$C,SX$8))</f>
        <v>Интензитет или стойност на емисиите</v>
      </c>
      <c r="SY12" s="345" t="str">
        <f>IF(INDEX('Opinion Statement (DistHeat)'!$E:$E,SY$8)="","",INDEX('Opinion Statement (DistHeat)'!$E:$E,SY$8))</f>
        <v>Вид на целта</v>
      </c>
      <c r="SZ12" s="345" t="str">
        <f>IF(INDEX('Opinion Statement (DistHeat)'!$G:$G,SZ$8)="","",INDEX('Opinion Statement (DistHeat)'!$G:$G,SZ$8))</f>
        <v>Постигната цел</v>
      </c>
      <c r="TA12" s="345" t="str">
        <f>IF(INDEX('Opinion Statement (DistHeat)'!$A:$A,TA$8+2)="","",INDEX('Opinion Statement (DistHeat)'!$A:$A,TA$8+2))</f>
        <v>Подинсталация</v>
      </c>
      <c r="TB12" s="345" t="str">
        <f>IF(INDEX('Opinion Statement (DistHeat)'!$C:$C,TB$8)="","",INDEX('Opinion Statement (DistHeat)'!$C:$C,TB$8))</f>
        <v>Интензитет или стойност на емисиите</v>
      </c>
      <c r="TC12" s="345" t="str">
        <f>IF(INDEX('Opinion Statement (DistHeat)'!$E:$E,TC$8)="","",INDEX('Opinion Statement (DistHeat)'!$E:$E,TC$8))</f>
        <v>Вид на целта</v>
      </c>
      <c r="TD12" s="345" t="str">
        <f>IF(INDEX('Opinion Statement (DistHeat)'!$G:$G,TD$8)="","",INDEX('Opinion Statement (DistHeat)'!$G:$G,TD$8))</f>
        <v>Постигната цел</v>
      </c>
      <c r="TE12" s="345" t="str">
        <f>IF(INDEX('Opinion Statement (DistHeat)'!$A:$A,TE$8+2)="","",INDEX('Opinion Statement (DistHeat)'!$A:$A,TE$8+2))</f>
        <v>Подинсталация</v>
      </c>
      <c r="TF12" s="345" t="str">
        <f>IF(INDEX('Opinion Statement (DistHeat)'!$C:$C,TF$8)="","",INDEX('Opinion Statement (DistHeat)'!$C:$C,TF$8))</f>
        <v>Интензитет или стойност на емисиите</v>
      </c>
      <c r="TG12" s="345" t="str">
        <f>IF(INDEX('Opinion Statement (DistHeat)'!$E:$E,TG$8)="","",INDEX('Opinion Statement (DistHeat)'!$E:$E,TG$8))</f>
        <v>Вид на целта</v>
      </c>
      <c r="TH12" s="345" t="str">
        <f>IF(INDEX('Opinion Statement (DistHeat)'!$G:$G,TH$8)="","",INDEX('Opinion Statement (DistHeat)'!$G:$G,TH$8))</f>
        <v>Постигната цел</v>
      </c>
      <c r="TI12" s="345" t="str">
        <f>IF(INDEX('Opinion Statement (DistHeat)'!$A:$A,TI$8+2)="","",INDEX('Opinion Statement (DistHeat)'!$A:$A,TI$8+2))</f>
        <v>Подинсталация</v>
      </c>
      <c r="TJ12" s="345" t="str">
        <f>IF(INDEX('Opinion Statement (DistHeat)'!$C:$C,TJ$8)="","",INDEX('Opinion Statement (DistHeat)'!$C:$C,TJ$8))</f>
        <v>Интензитет или стойност на емисиите</v>
      </c>
      <c r="TK12" s="345" t="str">
        <f>IF(INDEX('Opinion Statement (DistHeat)'!$E:$E,TK$8)="","",INDEX('Opinion Statement (DistHeat)'!$E:$E,TK$8))</f>
        <v>Вид на целта</v>
      </c>
      <c r="TL12" s="345" t="str">
        <f>IF(INDEX('Opinion Statement (DistHeat)'!$G:$G,TL$8)="","",INDEX('Opinion Statement (DistHeat)'!$G:$G,TL$8))</f>
        <v>Постигната цел</v>
      </c>
      <c r="TM12" s="345" t="str">
        <f>IF(INDEX('Opinion Statement (DistHeat)'!$A:$A,TM$8+2)="","",INDEX('Opinion Statement (DistHeat)'!$A:$A,TM$8+2))</f>
        <v>Подинсталация</v>
      </c>
      <c r="TN12" s="345" t="str">
        <f>IF(INDEX('Opinion Statement (DistHeat)'!$C:$C,TN$8)="","",INDEX('Opinion Statement (DistHeat)'!$C:$C,TN$8))</f>
        <v>Интензитет или стойност на емисиите</v>
      </c>
      <c r="TO12" s="345" t="str">
        <f>IF(INDEX('Opinion Statement (DistHeat)'!$E:$E,TO$8)="","",INDEX('Opinion Statement (DistHeat)'!$E:$E,TO$8))</f>
        <v>Вид на целта</v>
      </c>
      <c r="TP12" s="345" t="str">
        <f>IF(INDEX('Opinion Statement (DistHeat)'!$G:$G,TP$8)="","",INDEX('Opinion Statement (DistHeat)'!$G:$G,TP$8))</f>
        <v>Постигната цел</v>
      </c>
      <c r="TQ12" s="345" t="str">
        <f>IF(INDEX('Opinion Statement (DistHeat)'!$A:$A,TQ$8+2)="","",INDEX('Opinion Statement (DistHeat)'!$A:$A,TQ$8+2))</f>
        <v>Подинсталация</v>
      </c>
      <c r="TR12" s="345" t="str">
        <f>IF(INDEX('Opinion Statement (DistHeat)'!$C:$C,TR$8)="","",INDEX('Opinion Statement (DistHeat)'!$C:$C,TR$8))</f>
        <v>Интензитет или стойност на емисиите</v>
      </c>
      <c r="TS12" s="345" t="str">
        <f>IF(INDEX('Opinion Statement (DistHeat)'!$E:$E,TS$8)="","",INDEX('Opinion Statement (DistHeat)'!$E:$E,TS$8))</f>
        <v>Вид на целта</v>
      </c>
      <c r="TT12" s="345" t="str">
        <f>IF(INDEX('Opinion Statement (DistHeat)'!$G:$G,TT$8)="","",INDEX('Opinion Statement (DistHeat)'!$G:$G,TT$8))</f>
        <v>Постигната цел</v>
      </c>
      <c r="TU12" s="345" t="str">
        <f>IF(INDEX('Opinion Statement (DistHeat)'!$A:$A,TU$8+2)="","",INDEX('Opinion Statement (DistHeat)'!$A:$A,TU$8+2))</f>
        <v>Подинсталация</v>
      </c>
      <c r="TV12" s="345" t="str">
        <f>IF(INDEX('Opinion Statement (DistHeat)'!$C:$C,TV$8)="","",INDEX('Opinion Statement (DistHeat)'!$C:$C,TV$8))</f>
        <v>Интензитет или стойност на емисиите</v>
      </c>
      <c r="TW12" s="345" t="str">
        <f>IF(INDEX('Opinion Statement (DistHeat)'!$E:$E,TW$8)="","",INDEX('Opinion Statement (DistHeat)'!$E:$E,TW$8))</f>
        <v>Вид на целта</v>
      </c>
      <c r="TX12" s="345" t="str">
        <f>IF(INDEX('Opinion Statement (DistHeat)'!$G:$G,TX$8)="","",INDEX('Opinion Statement (DistHeat)'!$G:$G,TX$8))</f>
        <v>Постигната цел</v>
      </c>
      <c r="TY12" s="345" t="str">
        <f>IF(INDEX('Opinion Statement (DistHeat)'!$A:$A,TY$8+2)="","",INDEX('Opinion Statement (DistHeat)'!$A:$A,TY$8+2))</f>
        <v>Подинсталация</v>
      </c>
      <c r="TZ12" s="345" t="str">
        <f>IF(INDEX('Opinion Statement (DistHeat)'!$C:$C,TZ$8)="","",INDEX('Opinion Statement (DistHeat)'!$C:$C,TZ$8))</f>
        <v>Интензитет или стойност на емисиите</v>
      </c>
      <c r="UA12" s="345" t="str">
        <f>IF(INDEX('Opinion Statement (DistHeat)'!$E:$E,UA$8)="","",INDEX('Opinion Statement (DistHeat)'!$E:$E,UA$8))</f>
        <v>Вид на целта</v>
      </c>
      <c r="UB12" s="345" t="str">
        <f>IF(INDEX('Opinion Statement (DistHeat)'!$G:$G,UB$8)="","",INDEX('Opinion Statement (DistHeat)'!$G:$G,UB$8))</f>
        <v>Постигната цел</v>
      </c>
      <c r="UC12" s="173" t="str">
        <f>IF(INDEX('Opinion Statement (DistHeat)'!$C:$C,UC$8+UC$9+1)="","",INDEX('Opinion Statement (DistHeat)'!$C:$C,UC$8+UC$9+1))</f>
        <v>Етап Реф. #</v>
      </c>
      <c r="UD12" s="169" t="str">
        <f>IF(INDEX('Opinion Statement (DistHeat)'!$D:$D,UD$8+UD$9+1)="","",INDEX('Opinion Statement (DistHeat)'!$D:$D,UD$8+UD$9+1))</f>
        <v>Коментари</v>
      </c>
      <c r="UE12" s="169" t="str">
        <f>IF(INDEX('Opinion Statement (DistHeat)'!$C:$C,UE$8+UE$9+1)="","",INDEX('Opinion Statement (DistHeat)'!$C:$C,UE$8+UE$9+1))</f>
        <v>Етап Реф. #</v>
      </c>
      <c r="UF12" s="169" t="str">
        <f>IF(INDEX('Opinion Statement (DistHeat)'!$D:$D,UF$8+UF$9+1)="","",INDEX('Opinion Statement (DistHeat)'!$D:$D,UF$8+UF$9+1))</f>
        <v>Коментари</v>
      </c>
      <c r="UG12" s="169" t="str">
        <f>IF(INDEX('Opinion Statement (DistHeat)'!$C:$C,UG$8+UG$9+1)="","",INDEX('Opinion Statement (DistHeat)'!$C:$C,UG$8+UG$9+1))</f>
        <v>Етап Реф. #</v>
      </c>
      <c r="UH12" s="169" t="str">
        <f>IF(INDEX('Opinion Statement (DistHeat)'!$D:$D,UH$8+UH$9+1)="","",INDEX('Opinion Statement (DistHeat)'!$D:$D,UH$8+UH$9+1))</f>
        <v>Коментари</v>
      </c>
      <c r="UI12" s="169" t="str">
        <f>IF(INDEX('Opinion Statement (DistHeat)'!$C:$C,UI$8+UI$9+1)="","",INDEX('Opinion Statement (DistHeat)'!$C:$C,UI$8+UI$9+1))</f>
        <v>Етап Реф. #</v>
      </c>
      <c r="UJ12" s="169" t="str">
        <f>IF(INDEX('Opinion Statement (DistHeat)'!$D:$D,UJ$8+UJ$9+1)="","",INDEX('Opinion Statement (DistHeat)'!$D:$D,UJ$8+UJ$9+1))</f>
        <v>Коментари</v>
      </c>
      <c r="UK12" s="169" t="str">
        <f>IF(INDEX('Opinion Statement (DistHeat)'!$C:$C,UK$8+UK$9+1)="","",INDEX('Opinion Statement (DistHeat)'!$C:$C,UK$8+UK$9+1))</f>
        <v>Етап Реф. #</v>
      </c>
      <c r="UL12" s="348" t="str">
        <f>IF(INDEX('Opinion Statement (DistHeat)'!$D:$D,UL$8+UL$9+1)="","",INDEX('Opinion Statement (DistHeat)'!$D:$D,UL$8+UL$9+1))</f>
        <v>Коментари</v>
      </c>
      <c r="UM12" s="823"/>
      <c r="UN12" s="823"/>
      <c r="UO12" s="823"/>
      <c r="UP12" s="823"/>
      <c r="UQ12" s="823"/>
      <c r="UR12" s="823"/>
      <c r="US12" s="353"/>
      <c r="UT12" s="353"/>
      <c r="UU12" s="353"/>
      <c r="UV12" s="353"/>
      <c r="UW12" s="353"/>
      <c r="UX12" s="353"/>
      <c r="UY12" s="353"/>
      <c r="UZ12" s="353"/>
      <c r="VA12" s="353"/>
      <c r="VB12" s="353"/>
      <c r="VC12" s="353"/>
      <c r="VD12" s="353"/>
      <c r="VE12" s="353"/>
      <c r="VF12" s="353"/>
      <c r="VG12" s="353"/>
      <c r="VH12" s="327"/>
      <c r="VI12" s="341" t="str">
        <f>IF(INDEX('Opinion Statement (DistHeat)'!$C:$C,VI$8)="","",INDEX('Opinion Statement (DistHeat)'!$C:$C,VI$8))</f>
        <v>Ако отговорът е „не“, проверяващият орган оценил ли е риска от неточност/несъответствие?</v>
      </c>
      <c r="VJ12" s="327"/>
      <c r="VK12" s="341" t="str">
        <f>IF(INDEX('Opinion Statement (DistHeat)'!$C:$C,VK$8)="","",INDEX('Opinion Statement (DistHeat)'!$C:$C,VK$8))</f>
        <v>Ако отговорът е „не“, проверяващият орган оценил ли е риска от неточност/несъответствие?</v>
      </c>
      <c r="VL12" s="327"/>
      <c r="VM12" s="341" t="str">
        <f>IF(INDEX('Opinion Statement (DistHeat)'!$C:$C,VM$8)="","",INDEX('Opinion Statement (DistHeat)'!$C:$C,VM$8))</f>
        <v>Ако отговорът е „не“, моля, представете обосновка по-долу:</v>
      </c>
      <c r="VN12" s="353"/>
      <c r="VO12" s="353"/>
      <c r="VP12" s="327"/>
      <c r="VQ12" s="341" t="str">
        <f>IF(INDEX('Opinion Statement (DistHeat)'!$C:$C,VQ$8)="","",INDEX('Opinion Statement (DistHeat)'!$C:$C,VQ$8))</f>
        <v>Ако отговорът е „да“, моля, обяснете накратко по-долу и попълнете приложение 1Б:</v>
      </c>
      <c r="VR12" s="353"/>
      <c r="VS12" s="327"/>
      <c r="VT12" s="341" t="str">
        <f>IF(INDEX('Opinion Statement (DistHeat)'!$C:$C,VT$8)="","",INDEX('Opinion Statement (DistHeat)'!$C:$C,VT$8))</f>
        <v>Ако отговорът е „не“, моля, представете обосновка по-долу:</v>
      </c>
      <c r="VU12" s="327"/>
      <c r="VV12" s="341" t="str">
        <f>IF(INDEX('Opinion Statement (DistHeat)'!$C:$C,VV$8)="","",INDEX('Opinion Statement (DistHeat)'!$C:$C,VV$8))</f>
        <v>Ако отговорът е „не“, моля, представете обосновка по-долу:</v>
      </c>
      <c r="VW12" s="327"/>
      <c r="VX12" s="341" t="str">
        <f>IF(INDEX('Opinion Statement (DistHeat)'!$C:$C,VX$8)="","",INDEX('Opinion Statement (DistHeat)'!$C:$C,VX$8))</f>
        <v>Ако отговорът е „не“, моля, обяснете накратко по-долу:</v>
      </c>
      <c r="VY12" s="327"/>
      <c r="VZ12" s="341" t="str">
        <f>IF(INDEX('Opinion Statement (DistHeat)'!$C:$C,VZ$8)="","",INDEX('Opinion Statement (DistHeat)'!$C:$C,VZ$8))</f>
        <v>Ако отговорът е „не“, моля, обяснете накратко по-долу:</v>
      </c>
      <c r="WA12" s="327"/>
      <c r="WB12" s="341" t="str">
        <f>IF(INDEX('Opinion Statement (DistHeat)'!$C:$C,WB$8)="","",INDEX('Opinion Statement (DistHeat)'!$C:$C,WB$8))</f>
        <v>Ако отговорът е „не“, моля, обяснете накратко по-долу:</v>
      </c>
      <c r="WC12" s="184" t="s">
        <v>297</v>
      </c>
      <c r="WD12" s="183" t="str">
        <f>'Annex 1 - Findings'!$E$31</f>
        <v>Материални ли са?</v>
      </c>
      <c r="WE12" s="184" t="s">
        <v>297</v>
      </c>
      <c r="WF12" s="183" t="str">
        <f>'Annex 1 - Findings'!$E$31</f>
        <v>Материални ли са?</v>
      </c>
      <c r="WG12" s="184" t="s">
        <v>297</v>
      </c>
      <c r="WH12" s="183" t="str">
        <f>'Annex 1 - Findings'!$E$18</f>
        <v>Материални ли са?</v>
      </c>
      <c r="WI12" s="184" t="s">
        <v>297</v>
      </c>
      <c r="WJ12" s="184" t="s">
        <v>297</v>
      </c>
      <c r="WK12" s="183" t="str">
        <f>'Annex 1 - Findings'!$E$18</f>
        <v>Материални ли са?</v>
      </c>
      <c r="WL12" s="353"/>
      <c r="WM12" s="353"/>
      <c r="WN12" s="109">
        <v>1</v>
      </c>
      <c r="WO12" s="109">
        <v>2</v>
      </c>
      <c r="WP12" s="109">
        <v>3</v>
      </c>
      <c r="WQ12" s="109">
        <v>4</v>
      </c>
      <c r="WR12" s="109">
        <v>5</v>
      </c>
      <c r="WS12" s="109">
        <v>6</v>
      </c>
      <c r="WT12" s="109">
        <v>7</v>
      </c>
      <c r="WU12" s="109">
        <v>8</v>
      </c>
      <c r="WV12" s="109">
        <v>9</v>
      </c>
      <c r="WW12" s="109">
        <v>10</v>
      </c>
      <c r="WX12" s="353"/>
      <c r="WY12" s="169"/>
      <c r="WZ12" s="169"/>
      <c r="XA12" s="169"/>
      <c r="XB12" s="169"/>
      <c r="XC12" s="169"/>
      <c r="XD12" s="353"/>
      <c r="XE12" s="353"/>
      <c r="XF12" s="353"/>
      <c r="XG12" s="353"/>
      <c r="XH12" s="353"/>
      <c r="XI12" s="353"/>
      <c r="XJ12" s="353"/>
      <c r="XK12" s="353"/>
      <c r="XL12" s="353"/>
      <c r="XM12" s="353"/>
      <c r="XN12" s="353"/>
      <c r="XO12" s="353"/>
      <c r="XP12" s="353"/>
      <c r="XQ12" s="354"/>
    </row>
    <row r="13" spans="1:730" s="195" customFormat="1" ht="13.5" thickBot="1" x14ac:dyDescent="0.25">
      <c r="A13" s="343"/>
      <c r="B13" s="188" t="str">
        <f>IF(INDEX('Opinion Statement (DistHeat)'!$B:$B,B$1)="","",INDEX('Opinion Statement (DistHeat)'!$B:$B,B$1))</f>
        <v/>
      </c>
      <c r="C13" s="188" t="str">
        <f>IF(INDEX('Opinion Statement (DistHeat)'!$B:$B,C$8)="","",INDEX('Opinion Statement (DistHeat)'!$B:$B,C$8))</f>
        <v/>
      </c>
      <c r="D13" s="188" t="str">
        <f>IF(INDEX('Opinion Statement (DistHeat)'!$B:$B,D$1)="","",INDEX('Opinion Statement (DistHeat)'!$B:$B,D$1))</f>
        <v/>
      </c>
      <c r="E13" s="188" t="str">
        <f>IF(INDEX('Opinion Statement (DistHeat)'!$B:$B,E$1)="","",INDEX('Opinion Statement (DistHeat)'!$B:$B,E$1))</f>
        <v/>
      </c>
      <c r="F13" s="189" t="str">
        <f>IF(INDEX('Opinion Statement (DistHeat)'!$B:$B,F$8)="","",INDEX('Opinion Statement (DistHeat)'!$B:$B,F$8))</f>
        <v/>
      </c>
      <c r="G13" s="188" t="str">
        <f>IF(INDEX('Opinion Statement (DistHeat)'!$B:$B,G$1)="","",INDEX('Opinion Statement (DistHeat)'!$B:$B,G$1))</f>
        <v/>
      </c>
      <c r="H13" s="190" t="str">
        <f>IF(INDEX('Opinion Statement (DistHeat)'!$B:$B,H$8)="","",INDEX('Opinion Statement (DistHeat)'!$B:$B,H$8))</f>
        <v/>
      </c>
      <c r="I13" s="278" t="str">
        <f>IF(INDEX('Opinion Statement (DistHeat)'!$B:$B,I$8+I$9)="","",INDEX('Opinion Statement (DistHeat)'!$B:$B,I$8+I$9))</f>
        <v/>
      </c>
      <c r="J13" s="279" t="str">
        <f>IF(INDEX('Opinion Statement (DistHeat)'!$C:$C,J$8+J$9)="","",INDEX('Opinion Statement (DistHeat)'!$C:$C,J$8+J$9))</f>
        <v/>
      </c>
      <c r="K13" s="279" t="str">
        <f>IF(INDEX('Opinion Statement (DistHeat)'!$D:$D,K$8+K$9)="","",INDEX('Opinion Statement (DistHeat)'!$D:$D,K$8+K$9))</f>
        <v/>
      </c>
      <c r="L13" s="279" t="str">
        <f>IF(INDEX('Opinion Statement (DistHeat)'!$E:$E,L$8+L$9)="","",INDEX('Opinion Statement (DistHeat)'!$E:$E,L$8+L$9))</f>
        <v>-- Select --</v>
      </c>
      <c r="M13" s="280" t="str">
        <f>IF(INDEX('Opinion Statement (DistHeat)'!$F:$F,M$8+M$9)="","",INDEX('Opinion Statement (DistHeat)'!$F:$F,M$8+M$9))</f>
        <v/>
      </c>
      <c r="N13" s="278" t="str">
        <f>IF(INDEX('Opinion Statement (DistHeat)'!$B:$B,N$8+N$9)="","",INDEX('Opinion Statement (DistHeat)'!$B:$B,N$8+N$9))</f>
        <v/>
      </c>
      <c r="O13" s="279" t="str">
        <f>IF(INDEX('Opinion Statement (DistHeat)'!$C:$C,O$8+O$9)="","",INDEX('Opinion Statement (DistHeat)'!$C:$C,O$8+O$9))</f>
        <v/>
      </c>
      <c r="P13" s="279" t="str">
        <f>IF(INDEX('Opinion Statement (DistHeat)'!$D:$D,P$8+P$9)="","",INDEX('Opinion Statement (DistHeat)'!$D:$D,P$8+P$9))</f>
        <v/>
      </c>
      <c r="Q13" s="279" t="str">
        <f>IF(INDEX('Opinion Statement (DistHeat)'!$E:$E,Q$8+Q$9)="","",INDEX('Opinion Statement (DistHeat)'!$E:$E,Q$8+Q$9))</f>
        <v>-- Select --</v>
      </c>
      <c r="R13" s="280" t="str">
        <f>IF(INDEX('Opinion Statement (DistHeat)'!$F:$F,R$8+R$9)="","",INDEX('Opinion Statement (DistHeat)'!$F:$F,R$8+R$9))</f>
        <v/>
      </c>
      <c r="S13" s="278" t="str">
        <f>IF(INDEX('Opinion Statement (DistHeat)'!$B:$B,S$8+S$9)="","",INDEX('Opinion Statement (DistHeat)'!$B:$B,S$8+S$9))</f>
        <v/>
      </c>
      <c r="T13" s="279" t="str">
        <f>IF(INDEX('Opinion Statement (DistHeat)'!$C:$C,T$8+T$9)="","",INDEX('Opinion Statement (DistHeat)'!$C:$C,T$8+T$9))</f>
        <v/>
      </c>
      <c r="U13" s="279" t="str">
        <f>IF(INDEX('Opinion Statement (DistHeat)'!$D:$D,U$8+U$9)="","",INDEX('Opinion Statement (DistHeat)'!$D:$D,U$8+U$9))</f>
        <v/>
      </c>
      <c r="V13" s="279" t="str">
        <f>IF(INDEX('Opinion Statement (DistHeat)'!$E:$E,V$8+V$9)="","",INDEX('Opinion Statement (DistHeat)'!$E:$E,V$8+V$9))</f>
        <v>-- Select --</v>
      </c>
      <c r="W13" s="280" t="str">
        <f>IF(INDEX('Opinion Statement (DistHeat)'!$F:$F,W$8+W$9)="","",INDEX('Opinion Statement (DistHeat)'!$F:$F,W$8+W$9))</f>
        <v/>
      </c>
      <c r="X13" s="278" t="str">
        <f>IF(INDEX('Opinion Statement (DistHeat)'!$B:$B,X$8+X$9)="","",INDEX('Opinion Statement (DistHeat)'!$B:$B,X$8+X$9))</f>
        <v/>
      </c>
      <c r="Y13" s="279" t="str">
        <f>IF(INDEX('Opinion Statement (DistHeat)'!$C:$C,Y$8+Y$9)="","",INDEX('Opinion Statement (DistHeat)'!$C:$C,Y$8+Y$9))</f>
        <v/>
      </c>
      <c r="Z13" s="279" t="str">
        <f>IF(INDEX('Opinion Statement (DistHeat)'!$D:$D,Z$8+Z$9)="","",INDEX('Opinion Statement (DistHeat)'!$D:$D,Z$8+Z$9))</f>
        <v/>
      </c>
      <c r="AA13" s="279" t="str">
        <f>IF(INDEX('Opinion Statement (DistHeat)'!$E:$E,AA$8+AA$9)="","",INDEX('Opinion Statement (DistHeat)'!$E:$E,AA$8+AA$9))</f>
        <v>-- Select --</v>
      </c>
      <c r="AB13" s="280" t="str">
        <f>IF(INDEX('Opinion Statement (DistHeat)'!$F:$F,AB$8+AB$9)="","",INDEX('Opinion Statement (DistHeat)'!$F:$F,AB$8+AB$9))</f>
        <v/>
      </c>
      <c r="AC13" s="278" t="str">
        <f>IF(INDEX('Opinion Statement (DistHeat)'!$B:$B,AC$8+AC$9)="","",INDEX('Opinion Statement (DistHeat)'!$B:$B,AC$8+AC$9))</f>
        <v/>
      </c>
      <c r="AD13" s="279" t="str">
        <f>IF(INDEX('Opinion Statement (DistHeat)'!$C:$C,AD$8+AD$9)="","",INDEX('Opinion Statement (DistHeat)'!$C:$C,AD$8+AD$9))</f>
        <v/>
      </c>
      <c r="AE13" s="279" t="str">
        <f>IF(INDEX('Opinion Statement (DistHeat)'!$D:$D,AE$8+AE$9)="","",INDEX('Opinion Statement (DistHeat)'!$D:$D,AE$8+AE$9))</f>
        <v/>
      </c>
      <c r="AF13" s="279" t="str">
        <f>IF(INDEX('Opinion Statement (DistHeat)'!$E:$E,AF$8+AF$9)="","",INDEX('Opinion Statement (DistHeat)'!$E:$E,AF$8+AF$9))</f>
        <v>-- Select --</v>
      </c>
      <c r="AG13" s="280" t="str">
        <f>IF(INDEX('Opinion Statement (DistHeat)'!$F:$F,AG$8+AG$9)="","",INDEX('Opinion Statement (DistHeat)'!$F:$F,AG$8+AG$9))</f>
        <v/>
      </c>
      <c r="AH13" s="278" t="str">
        <f>IF(INDEX('Opinion Statement (DistHeat)'!$B:$B,AH$8+AH$9)="","",INDEX('Opinion Statement (DistHeat)'!$B:$B,AH$8+AH$9))</f>
        <v/>
      </c>
      <c r="AI13" s="279" t="str">
        <f>IF(INDEX('Opinion Statement (DistHeat)'!$C:$C,AI$8+AI$9)="","",INDEX('Opinion Statement (DistHeat)'!$C:$C,AI$8+AI$9))</f>
        <v/>
      </c>
      <c r="AJ13" s="279" t="str">
        <f>IF(INDEX('Opinion Statement (DistHeat)'!$D:$D,AJ$8+AJ$9)="","",INDEX('Opinion Statement (DistHeat)'!$D:$D,AJ$8+AJ$9))</f>
        <v/>
      </c>
      <c r="AK13" s="279" t="str">
        <f>IF(INDEX('Opinion Statement (DistHeat)'!$E:$E,AK$8+AK$9)="","",INDEX('Opinion Statement (DistHeat)'!$E:$E,AK$8+AK$9))</f>
        <v>-- Select --</v>
      </c>
      <c r="AL13" s="280" t="str">
        <f>IF(INDEX('Opinion Statement (DistHeat)'!$F:$F,AL$8+AL$9)="","",INDEX('Opinion Statement (DistHeat)'!$F:$F,AL$8+AL$9))</f>
        <v/>
      </c>
      <c r="AM13" s="278" t="str">
        <f>IF(INDEX('Opinion Statement (DistHeat)'!$B:$B,AM$8+AM$9)="","",INDEX('Opinion Statement (DistHeat)'!$B:$B,AM$8+AM$9))</f>
        <v/>
      </c>
      <c r="AN13" s="279" t="str">
        <f>IF(INDEX('Opinion Statement (DistHeat)'!$C:$C,AN$8+AN$9)="","",INDEX('Opinion Statement (DistHeat)'!$C:$C,AN$8+AN$9))</f>
        <v/>
      </c>
      <c r="AO13" s="279" t="str">
        <f>IF(INDEX('Opinion Statement (DistHeat)'!$D:$D,AO$8+AO$9)="","",INDEX('Opinion Statement (DistHeat)'!$D:$D,AO$8+AO$9))</f>
        <v/>
      </c>
      <c r="AP13" s="279" t="str">
        <f>IF(INDEX('Opinion Statement (DistHeat)'!$E:$E,AP$8+AP$9)="","",INDEX('Opinion Statement (DistHeat)'!$E:$E,AP$8+AP$9))</f>
        <v>-- Select --</v>
      </c>
      <c r="AQ13" s="280" t="str">
        <f>IF(INDEX('Opinion Statement (DistHeat)'!$F:$F,AQ$8+AQ$9)="","",INDEX('Opinion Statement (DistHeat)'!$F:$F,AQ$8+AQ$9))</f>
        <v/>
      </c>
      <c r="AR13" s="278" t="str">
        <f>IF(INDEX('Opinion Statement (DistHeat)'!$B:$B,AR$8+AR$9)="","",INDEX('Opinion Statement (DistHeat)'!$B:$B,AR$8+AR$9))</f>
        <v/>
      </c>
      <c r="AS13" s="279" t="str">
        <f>IF(INDEX('Opinion Statement (DistHeat)'!$C:$C,AS$8+AS$9)="","",INDEX('Opinion Statement (DistHeat)'!$C:$C,AS$8+AS$9))</f>
        <v/>
      </c>
      <c r="AT13" s="279" t="str">
        <f>IF(INDEX('Opinion Statement (DistHeat)'!$D:$D,AT$8+AT$9)="","",INDEX('Opinion Statement (DistHeat)'!$D:$D,AT$8+AT$9))</f>
        <v/>
      </c>
      <c r="AU13" s="279" t="str">
        <f>IF(INDEX('Opinion Statement (DistHeat)'!$E:$E,AU$8+AU$9)="","",INDEX('Opinion Statement (DistHeat)'!$E:$E,AU$8+AU$9))</f>
        <v>-- Select --</v>
      </c>
      <c r="AV13" s="280" t="str">
        <f>IF(INDEX('Opinion Statement (DistHeat)'!$F:$F,AV$8+AV$9)="","",INDEX('Opinion Statement (DistHeat)'!$F:$F,AV$8+AV$9))</f>
        <v/>
      </c>
      <c r="AW13" s="278" t="str">
        <f>IF(INDEX('Opinion Statement (DistHeat)'!$B:$B,AW$8+AW$9)="","",INDEX('Opinion Statement (DistHeat)'!$B:$B,AW$8+AW$9))</f>
        <v/>
      </c>
      <c r="AX13" s="279" t="str">
        <f>IF(INDEX('Opinion Statement (DistHeat)'!$C:$C,AX$8+AX$9)="","",INDEX('Opinion Statement (DistHeat)'!$C:$C,AX$8+AX$9))</f>
        <v/>
      </c>
      <c r="AY13" s="279" t="str">
        <f>IF(INDEX('Opinion Statement (DistHeat)'!$D:$D,AY$8+AY$9)="","",INDEX('Opinion Statement (DistHeat)'!$D:$D,AY$8+AY$9))</f>
        <v/>
      </c>
      <c r="AZ13" s="279" t="str">
        <f>IF(INDEX('Opinion Statement (DistHeat)'!$E:$E,AZ$8+AZ$9)="","",INDEX('Opinion Statement (DistHeat)'!$E:$E,AZ$8+AZ$9))</f>
        <v>-- Select --</v>
      </c>
      <c r="BA13" s="280" t="str">
        <f>IF(INDEX('Opinion Statement (DistHeat)'!$F:$F,BA$8+BA$9)="","",INDEX('Opinion Statement (DistHeat)'!$F:$F,BA$8+BA$9))</f>
        <v/>
      </c>
      <c r="BB13" s="278" t="str">
        <f>IF(INDEX('Opinion Statement (DistHeat)'!$B:$B,BB$8+BB$9)="","",INDEX('Opinion Statement (DistHeat)'!$B:$B,BB$8+BB$9))</f>
        <v/>
      </c>
      <c r="BC13" s="279" t="str">
        <f>IF(INDEX('Opinion Statement (DistHeat)'!$C:$C,BC$8+BC$9)="","",INDEX('Opinion Statement (DistHeat)'!$C:$C,BC$8+BC$9))</f>
        <v/>
      </c>
      <c r="BD13" s="279" t="str">
        <f>IF(INDEX('Opinion Statement (DistHeat)'!$D:$D,BD$8+BD$9)="","",INDEX('Opinion Statement (DistHeat)'!$D:$D,BD$8+BD$9))</f>
        <v/>
      </c>
      <c r="BE13" s="279" t="str">
        <f>IF(INDEX('Opinion Statement (DistHeat)'!$E:$E,BE$8+BE$9)="","",INDEX('Opinion Statement (DistHeat)'!$E:$E,BE$8+BE$9))</f>
        <v>-- Select --</v>
      </c>
      <c r="BF13" s="280" t="str">
        <f>IF(INDEX('Opinion Statement (DistHeat)'!$F:$F,BF$8+BF$9)="","",INDEX('Opinion Statement (DistHeat)'!$F:$F,BF$8+BF$9))</f>
        <v/>
      </c>
      <c r="BG13" s="188" t="str">
        <f>IF(INDEX('Opinion Statement (DistHeat)'!$A:$A,BG$8+BG9)="","",INDEX('Opinion Statement (DistHeat)'!$A:$A,BG$8+BG9))</f>
        <v>Refinery products</v>
      </c>
      <c r="BH13" s="188" t="str">
        <f>IF(INDEX('Opinion Statement (DistHeat)'!$C:$C,BH$8+BH9)="","",INDEX('Opinion Statement (DistHeat)'!$C:$C,BH$8+BH9))</f>
        <v/>
      </c>
      <c r="BI13" s="188" t="str">
        <f>IF(INDEX('Opinion Statement (DistHeat)'!$E:$E,BI$8+BI9)="","",INDEX('Opinion Statement (DistHeat)'!$E:$E,BI$8+BI9))</f>
        <v>-- Select --</v>
      </c>
      <c r="BJ13" s="188" t="str">
        <f>IF(INDEX('Opinion Statement (DistHeat)'!$G:$G,BJ$8+BJ9)="","",INDEX('Opinion Statement (DistHeat)'!$G:$G,BJ$8+BJ9))</f>
        <v>-- Select --</v>
      </c>
      <c r="BK13" s="188" t="str">
        <f>IF(INDEX('Opinion Statement (DistHeat)'!$A:$A,BK$8+BK9)="","",INDEX('Opinion Statement (DistHeat)'!$A:$A,BK$8+BK9))</f>
        <v>Coke</v>
      </c>
      <c r="BL13" s="188" t="str">
        <f>IF(INDEX('Opinion Statement (DistHeat)'!$C:$C,BL$8+BL9)="","",INDEX('Opinion Statement (DistHeat)'!$C:$C,BL$8+BL9))</f>
        <v/>
      </c>
      <c r="BM13" s="188" t="str">
        <f>IF(INDEX('Opinion Statement (DistHeat)'!$E:$E,BM$8+BM9)="","",INDEX('Opinion Statement (DistHeat)'!$E:$E,BM$8+BM9))</f>
        <v>-- Select --</v>
      </c>
      <c r="BN13" s="188" t="str">
        <f>IF(INDEX('Opinion Statement (DistHeat)'!$G:$G,BN$8+BN9)="","",INDEX('Opinion Statement (DistHeat)'!$G:$G,BN$8+BN9))</f>
        <v>-- Select --</v>
      </c>
      <c r="BO13" s="188" t="str">
        <f>IF(INDEX('Opinion Statement (DistHeat)'!$A:$A,BO$8+BO9)="","",INDEX('Opinion Statement (DistHeat)'!$A:$A,BO$8+BO9))</f>
        <v>Agglomerated iron ore</v>
      </c>
      <c r="BP13" s="188" t="str">
        <f>IF(INDEX('Opinion Statement (DistHeat)'!$C:$C,BP$8+BP9)="","",INDEX('Opinion Statement (DistHeat)'!$C:$C,BP$8+BP9))</f>
        <v/>
      </c>
      <c r="BQ13" s="188" t="str">
        <f>IF(INDEX('Opinion Statement (DistHeat)'!$E:$E,BQ$8+BQ9)="","",INDEX('Opinion Statement (DistHeat)'!$E:$E,BQ$8+BQ9))</f>
        <v>-- Select --</v>
      </c>
      <c r="BR13" s="188" t="str">
        <f>IF(INDEX('Opinion Statement (DistHeat)'!$G:$G,BR$8+BR9)="","",INDEX('Opinion Statement (DistHeat)'!$G:$G,BR$8+BR9))</f>
        <v>-- Select --</v>
      </c>
      <c r="BS13" s="188" t="str">
        <f>IF(INDEX('Opinion Statement (DistHeat)'!$A:$A,BS$8+BS9)="","",INDEX('Opinion Statement (DistHeat)'!$A:$A,BS$8+BS9))</f>
        <v>Hot metal</v>
      </c>
      <c r="BT13" s="188" t="str">
        <f>IF(INDEX('Opinion Statement (DistHeat)'!$C:$C,BT$8+BT9)="","",INDEX('Opinion Statement (DistHeat)'!$C:$C,BT$8+BT9))</f>
        <v/>
      </c>
      <c r="BU13" s="188" t="str">
        <f>IF(INDEX('Opinion Statement (DistHeat)'!$E:$E,BU$8+BU9)="","",INDEX('Opinion Statement (DistHeat)'!$E:$E,BU$8+BU9))</f>
        <v>-- Select --</v>
      </c>
      <c r="BV13" s="188" t="str">
        <f>IF(INDEX('Opinion Statement (DistHeat)'!$G:$G,BV$8+BV9)="","",INDEX('Opinion Statement (DistHeat)'!$G:$G,BV$8+BV9))</f>
        <v>-- Select --</v>
      </c>
      <c r="BW13" s="188" t="str">
        <f>IF(INDEX('Opinion Statement (DistHeat)'!$A:$A,BW$8+BW9)="","",INDEX('Opinion Statement (DistHeat)'!$A:$A,BW$8+BW9))</f>
        <v>EAF carbon steel</v>
      </c>
      <c r="BX13" s="188" t="str">
        <f>IF(INDEX('Opinion Statement (DistHeat)'!$C:$C,BX$8+BX9)="","",INDEX('Opinion Statement (DistHeat)'!$C:$C,BX$8+BX9))</f>
        <v/>
      </c>
      <c r="BY13" s="188" t="str">
        <f>IF(INDEX('Opinion Statement (DistHeat)'!$E:$E,BY$8+BY9)="","",INDEX('Opinion Statement (DistHeat)'!$E:$E,BY$8+BY9))</f>
        <v>-- Select --</v>
      </c>
      <c r="BZ13" s="188" t="str">
        <f>IF(INDEX('Opinion Statement (DistHeat)'!$G:$G,BZ$8+BZ9)="","",INDEX('Opinion Statement (DistHeat)'!$G:$G,BZ$8+BZ9))</f>
        <v>-- Select --</v>
      </c>
      <c r="CA13" s="188" t="str">
        <f>IF(INDEX('Opinion Statement (DistHeat)'!$A:$A,CA$8+CA9)="","",INDEX('Opinion Statement (DistHeat)'!$A:$A,CA$8+CA9))</f>
        <v>EAF high alloy steel</v>
      </c>
      <c r="CB13" s="188" t="str">
        <f>IF(INDEX('Opinion Statement (DistHeat)'!$C:$C,CB$8+CB9)="","",INDEX('Opinion Statement (DistHeat)'!$C:$C,CB$8+CB9))</f>
        <v/>
      </c>
      <c r="CC13" s="188" t="str">
        <f>IF(INDEX('Opinion Statement (DistHeat)'!$E:$E,CC$8+CC9)="","",INDEX('Opinion Statement (DistHeat)'!$E:$E,CC$8+CC9))</f>
        <v>-- Select --</v>
      </c>
      <c r="CD13" s="188" t="str">
        <f>IF(INDEX('Opinion Statement (DistHeat)'!$G:$G,CD$8+CD9)="","",INDEX('Opinion Statement (DistHeat)'!$G:$G,CD$8+CD9))</f>
        <v>-- Select --</v>
      </c>
      <c r="CE13" s="188" t="str">
        <f>IF(INDEX('Opinion Statement (DistHeat)'!$A:$A,CE$8+CE9)="","",INDEX('Opinion Statement (DistHeat)'!$A:$A,CE$8+CE9))</f>
        <v>Iron casting</v>
      </c>
      <c r="CF13" s="188" t="str">
        <f>IF(INDEX('Opinion Statement (DistHeat)'!$C:$C,CF$8+CF9)="","",INDEX('Opinion Statement (DistHeat)'!$C:$C,CF$8+CF9))</f>
        <v/>
      </c>
      <c r="CG13" s="188" t="str">
        <f>IF(INDEX('Opinion Statement (DistHeat)'!$E:$E,CG$8+CG9)="","",INDEX('Opinion Statement (DistHeat)'!$E:$E,CG$8+CG9))</f>
        <v>-- Select --</v>
      </c>
      <c r="CH13" s="188" t="str">
        <f>IF(INDEX('Opinion Statement (DistHeat)'!$G:$G,CH$8+CH9)="","",INDEX('Opinion Statement (DistHeat)'!$G:$G,CH$8+CH9))</f>
        <v>-- Select --</v>
      </c>
      <c r="CI13" s="188" t="str">
        <f>IF(INDEX('Opinion Statement (DistHeat)'!$A:$A,CI$8+CI9)="","",INDEX('Opinion Statement (DistHeat)'!$A:$A,CI$8+CI9))</f>
        <v>Pre-bake anode</v>
      </c>
      <c r="CJ13" s="188" t="str">
        <f>IF(INDEX('Opinion Statement (DistHeat)'!$C:$C,CJ$8+CJ9)="","",INDEX('Opinion Statement (DistHeat)'!$C:$C,CJ$8+CJ9))</f>
        <v/>
      </c>
      <c r="CK13" s="188" t="str">
        <f>IF(INDEX('Opinion Statement (DistHeat)'!$E:$E,CK$8+CK9)="","",INDEX('Opinion Statement (DistHeat)'!$E:$E,CK$8+CK9))</f>
        <v>-- Select --</v>
      </c>
      <c r="CL13" s="188" t="str">
        <f>IF(INDEX('Opinion Statement (DistHeat)'!$G:$G,CL$8+CL9)="","",INDEX('Opinion Statement (DistHeat)'!$G:$G,CL$8+CL9))</f>
        <v>-- Select --</v>
      </c>
      <c r="CM13" s="188" t="str">
        <f>IF(INDEX('Opinion Statement (DistHeat)'!$A:$A,CM$8+CM9)="","",INDEX('Opinion Statement (DistHeat)'!$A:$A,CM$8+CM9))</f>
        <v>[Primary] Aluminium</v>
      </c>
      <c r="CN13" s="188" t="str">
        <f>IF(INDEX('Opinion Statement (DistHeat)'!$C:$C,CN$8+CN9)="","",INDEX('Opinion Statement (DistHeat)'!$C:$C,CN$8+CN9))</f>
        <v/>
      </c>
      <c r="CO13" s="188" t="str">
        <f>IF(INDEX('Opinion Statement (DistHeat)'!$E:$E,CO$8+CO9)="","",INDEX('Opinion Statement (DistHeat)'!$E:$E,CO$8+CO9))</f>
        <v>-- Select --</v>
      </c>
      <c r="CP13" s="188" t="str">
        <f>IF(INDEX('Opinion Statement (DistHeat)'!$G:$G,CP$8+CP9)="","",INDEX('Opinion Statement (DistHeat)'!$G:$G,CP$8+CP9))</f>
        <v>-- Select --</v>
      </c>
      <c r="CQ13" s="188" t="str">
        <f>IF(INDEX('Opinion Statement (DistHeat)'!$A:$A,CQ$8+CQ9)="","",INDEX('Opinion Statement (DistHeat)'!$A:$A,CQ$8+CQ9))</f>
        <v>Grey cement clinker</v>
      </c>
      <c r="CR13" s="188" t="str">
        <f>IF(INDEX('Opinion Statement (DistHeat)'!$C:$C,CR$8+CR9)="","",INDEX('Opinion Statement (DistHeat)'!$C:$C,CR$8+CR9))</f>
        <v/>
      </c>
      <c r="CS13" s="188" t="str">
        <f>IF(INDEX('Opinion Statement (DistHeat)'!$E:$E,CS$8+CS9)="","",INDEX('Opinion Statement (DistHeat)'!$E:$E,CS$8+CS9))</f>
        <v>-- Select --</v>
      </c>
      <c r="CT13" s="190" t="str">
        <f>IF(INDEX('Opinion Statement (DistHeat)'!$G:$G,CT$8+CT9)="","",INDEX('Opinion Statement (DistHeat)'!$G:$G,CT$8+CT9))</f>
        <v>-- Select --</v>
      </c>
      <c r="CU13" s="278" t="str">
        <f>IF(INDEX('Opinion Statement (DistHeat)'!$C:$C,CU$8+CU9+2)="","",INDEX('Opinion Statement (DistHeat)'!$C:$C,CU$8+CU9+2))</f>
        <v/>
      </c>
      <c r="CV13" s="279" t="str">
        <f>IF(INDEX('Opinion Statement (DistHeat)'!$D:$D,CV$8+CV9+2)="","",INDEX('Opinion Statement (DistHeat)'!$D:$D,CV$8+CV9+2))</f>
        <v/>
      </c>
      <c r="CW13" s="279" t="str">
        <f>IF(INDEX('Opinion Statement (DistHeat)'!$C:$C,CW$8+CW9+3)="","",INDEX('Opinion Statement (DistHeat)'!$C:$C,CW$8+CW9+3))</f>
        <v/>
      </c>
      <c r="CX13" s="279" t="str">
        <f>IF(INDEX('Opinion Statement (DistHeat)'!$D:$D,CX$8+CX9+3)="","",INDEX('Opinion Statement (DistHeat)'!$D:$D,CX$8+CX9+3))</f>
        <v/>
      </c>
      <c r="CY13" s="279" t="str">
        <f>IF(INDEX('Opinion Statement (DistHeat)'!$C:$C,CY$8+CY9+4)="","",INDEX('Opinion Statement (DistHeat)'!$C:$C,CY$8+CY9+4))</f>
        <v/>
      </c>
      <c r="CZ13" s="279" t="str">
        <f>IF(INDEX('Opinion Statement (DistHeat)'!$D:$D,CZ$8+CZ9+4)="","",INDEX('Opinion Statement (DistHeat)'!$D:$D,CZ$8+CZ9+4))</f>
        <v/>
      </c>
      <c r="DA13" s="279" t="str">
        <f>IF(INDEX('Opinion Statement (DistHeat)'!$C:$C,DA$8+DA9+5)="","",INDEX('Opinion Statement (DistHeat)'!$C:$C,DA$8+DA9+5))</f>
        <v/>
      </c>
      <c r="DB13" s="279" t="str">
        <f>IF(INDEX('Opinion Statement (DistHeat)'!$D:$D,DB$8+DB9+5)="","",INDEX('Opinion Statement (DistHeat)'!$D:$D,DB$8+DB9+5))</f>
        <v/>
      </c>
      <c r="DC13" s="279" t="str">
        <f>IF(INDEX('Opinion Statement (DistHeat)'!$C:$C,DC$8+DC9+6)="","",INDEX('Opinion Statement (DistHeat)'!$C:$C,DC$8+DC9+6))</f>
        <v/>
      </c>
      <c r="DD13" s="280" t="str">
        <f>IF(INDEX('Opinion Statement (DistHeat)'!$D:$D,DD$8+DD9+6)="","",INDEX('Opinion Statement (DistHeat)'!$D:$D,DD$8+DD9+6))</f>
        <v/>
      </c>
      <c r="DE13" s="188" t="str">
        <f>IF(INDEX('Opinion Statement (DistHeat)'!$A:$A,DE$8+DE9)="","",INDEX('Opinion Statement (DistHeat)'!$A:$A,DE$8+DE9))</f>
        <v>-- Select --</v>
      </c>
      <c r="DF13" s="188" t="str">
        <f>IF(INDEX('Opinion Statement (DistHeat)'!$C:$C,DF$8+DF9)="","",INDEX('Opinion Statement (DistHeat)'!$C:$C,DF$8+DF9))</f>
        <v/>
      </c>
      <c r="DG13" s="188" t="str">
        <f>IF(INDEX('Opinion Statement (DistHeat)'!$E:$E,DG$8+DG9)="","",INDEX('Opinion Statement (DistHeat)'!$E:$E,DG$8+DG9))</f>
        <v>-- Select --</v>
      </c>
      <c r="DH13" s="188" t="str">
        <f>IF(INDEX('Opinion Statement (DistHeat)'!$G:$G,DH$8+DH9)="","",INDEX('Opinion Statement (DistHeat)'!$G:$G,DH$8+DH9))</f>
        <v>-- Select --</v>
      </c>
      <c r="DI13" s="188" t="str">
        <f>IF(INDEX('Opinion Statement (DistHeat)'!$A:$A,DI$8+DI9)="","",INDEX('Opinion Statement (DistHeat)'!$A:$A,DI$8+DI9))</f>
        <v>-- Select --</v>
      </c>
      <c r="DJ13" s="188" t="str">
        <f>IF(INDEX('Opinion Statement (DistHeat)'!$C:$C,DJ$8+DJ9)="","",INDEX('Opinion Statement (DistHeat)'!$C:$C,DJ$8+DJ9))</f>
        <v/>
      </c>
      <c r="DK13" s="188" t="str">
        <f>IF(INDEX('Opinion Statement (DistHeat)'!$E:$E,DK$8+DK9)="","",INDEX('Opinion Statement (DistHeat)'!$E:$E,DK$8+DK9))</f>
        <v>-- Select --</v>
      </c>
      <c r="DL13" s="188" t="str">
        <f>IF(INDEX('Opinion Statement (DistHeat)'!$G:$G,DL$8+DL9)="","",INDEX('Opinion Statement (DistHeat)'!$G:$G,DL$8+DL9))</f>
        <v>-- Select --</v>
      </c>
      <c r="DM13" s="188" t="str">
        <f>IF(INDEX('Opinion Statement (DistHeat)'!$A:$A,DM$8+DM9)="","",INDEX('Opinion Statement (DistHeat)'!$A:$A,DM$8+DM9))</f>
        <v>-- Select --</v>
      </c>
      <c r="DN13" s="188" t="str">
        <f>IF(INDEX('Opinion Statement (DistHeat)'!$C:$C,DN$8+DN9)="","",INDEX('Opinion Statement (DistHeat)'!$C:$C,DN$8+DN9))</f>
        <v/>
      </c>
      <c r="DO13" s="188" t="str">
        <f>IF(INDEX('Opinion Statement (DistHeat)'!$E:$E,DO$8+DO9)="","",INDEX('Opinion Statement (DistHeat)'!$E:$E,DO$8+DO9))</f>
        <v>-- Select --</v>
      </c>
      <c r="DP13" s="188" t="str">
        <f>IF(INDEX('Opinion Statement (DistHeat)'!$G:$G,DP$8+DP9)="","",INDEX('Opinion Statement (DistHeat)'!$G:$G,DP$8+DP9))</f>
        <v>-- Select --</v>
      </c>
      <c r="DQ13" s="188" t="str">
        <f>IF(INDEX('Opinion Statement (DistHeat)'!$A:$A,DQ$8+DQ9)="","",INDEX('Opinion Statement (DistHeat)'!$A:$A,DQ$8+DQ9))</f>
        <v>-- Select --</v>
      </c>
      <c r="DR13" s="188" t="str">
        <f>IF(INDEX('Opinion Statement (DistHeat)'!$C:$C,DR$8+DR9)="","",INDEX('Opinion Statement (DistHeat)'!$C:$C,DR$8+DR9))</f>
        <v/>
      </c>
      <c r="DS13" s="188" t="str">
        <f>IF(INDEX('Opinion Statement (DistHeat)'!$E:$E,DS$8+DS9)="","",INDEX('Opinion Statement (DistHeat)'!$E:$E,DS$8+DS9))</f>
        <v>-- Select --</v>
      </c>
      <c r="DT13" s="188" t="str">
        <f>IF(INDEX('Opinion Statement (DistHeat)'!$G:$G,DT$8+DT9)="","",INDEX('Opinion Statement (DistHeat)'!$G:$G,DT$8+DT9))</f>
        <v>-- Select --</v>
      </c>
      <c r="DU13" s="188" t="str">
        <f>IF(INDEX('Opinion Statement (DistHeat)'!$A:$A,DU$8+DU9)="","",INDEX('Opinion Statement (DistHeat)'!$A:$A,DU$8+DU9))</f>
        <v>-- Select --</v>
      </c>
      <c r="DV13" s="188" t="str">
        <f>IF(INDEX('Opinion Statement (DistHeat)'!$C:$C,DV$8+DV9)="","",INDEX('Opinion Statement (DistHeat)'!$C:$C,DV$8+DV9))</f>
        <v/>
      </c>
      <c r="DW13" s="188" t="str">
        <f>IF(INDEX('Opinion Statement (DistHeat)'!$E:$E,DW$8+DW9)="","",INDEX('Opinion Statement (DistHeat)'!$E:$E,DW$8+DW9))</f>
        <v>-- Select --</v>
      </c>
      <c r="DX13" s="188" t="str">
        <f>IF(INDEX('Opinion Statement (DistHeat)'!$G:$G,DX$8+DX9)="","",INDEX('Opinion Statement (DistHeat)'!$G:$G,DX$8+DX9))</f>
        <v>-- Select --</v>
      </c>
      <c r="DY13" s="188" t="str">
        <f>IF(INDEX('Opinion Statement (DistHeat)'!$A:$A,DY$8+DY9)="","",INDEX('Opinion Statement (DistHeat)'!$A:$A,DY$8+DY9))</f>
        <v>-- Select --</v>
      </c>
      <c r="DZ13" s="188" t="str">
        <f>IF(INDEX('Opinion Statement (DistHeat)'!$C:$C,DZ$8+DZ9)="","",INDEX('Opinion Statement (DistHeat)'!$C:$C,DZ$8+DZ9))</f>
        <v/>
      </c>
      <c r="EA13" s="188" t="str">
        <f>IF(INDEX('Opinion Statement (DistHeat)'!$E:$E,EA$8+EA9)="","",INDEX('Opinion Statement (DistHeat)'!$E:$E,EA$8+EA9))</f>
        <v>-- Select --</v>
      </c>
      <c r="EB13" s="188" t="str">
        <f>IF(INDEX('Opinion Statement (DistHeat)'!$G:$G,EB$8+EB9)="","",INDEX('Opinion Statement (DistHeat)'!$G:$G,EB$8+EB9))</f>
        <v>-- Select --</v>
      </c>
      <c r="EC13" s="188" t="str">
        <f>IF(INDEX('Opinion Statement (DistHeat)'!$A:$A,EC$8+EC9)="","",INDEX('Opinion Statement (DistHeat)'!$A:$A,EC$8+EC9))</f>
        <v>-- Select --</v>
      </c>
      <c r="ED13" s="188" t="str">
        <f>IF(INDEX('Opinion Statement (DistHeat)'!$C:$C,ED$8+ED9)="","",INDEX('Opinion Statement (DistHeat)'!$C:$C,ED$8+ED9))</f>
        <v/>
      </c>
      <c r="EE13" s="188" t="str">
        <f>IF(INDEX('Opinion Statement (DistHeat)'!$E:$E,EE$8+EE9)="","",INDEX('Opinion Statement (DistHeat)'!$E:$E,EE$8+EE9))</f>
        <v>-- Select --</v>
      </c>
      <c r="EF13" s="188" t="str">
        <f>IF(INDEX('Opinion Statement (DistHeat)'!$G:$G,EF$8+EF9)="","",INDEX('Opinion Statement (DistHeat)'!$G:$G,EF$8+EF9))</f>
        <v>-- Select --</v>
      </c>
      <c r="EG13" s="188" t="str">
        <f>IF(INDEX('Opinion Statement (DistHeat)'!$A:$A,EG$8+EG9)="","",INDEX('Opinion Statement (DistHeat)'!$A:$A,EG$8+EG9))</f>
        <v>-- Select --</v>
      </c>
      <c r="EH13" s="188" t="str">
        <f>IF(INDEX('Opinion Statement (DistHeat)'!$C:$C,EH$8+EH9)="","",INDEX('Opinion Statement (DistHeat)'!$C:$C,EH$8+EH9))</f>
        <v/>
      </c>
      <c r="EI13" s="188" t="str">
        <f>IF(INDEX('Opinion Statement (DistHeat)'!$E:$E,EI$8+EI9)="","",INDEX('Opinion Statement (DistHeat)'!$E:$E,EI$8+EI9))</f>
        <v>-- Select --</v>
      </c>
      <c r="EJ13" s="188" t="str">
        <f>IF(INDEX('Opinion Statement (DistHeat)'!$G:$G,EJ$8+EJ9)="","",INDEX('Opinion Statement (DistHeat)'!$G:$G,EJ$8+EJ9))</f>
        <v>-- Select --</v>
      </c>
      <c r="EK13" s="188" t="str">
        <f>IF(INDEX('Opinion Statement (DistHeat)'!$A:$A,EK$8+EK9)="","",INDEX('Opinion Statement (DistHeat)'!$A:$A,EK$8+EK9))</f>
        <v>-- Select --</v>
      </c>
      <c r="EL13" s="188" t="str">
        <f>IF(INDEX('Opinion Statement (DistHeat)'!$C:$C,EL$8+EL9)="","",INDEX('Opinion Statement (DistHeat)'!$C:$C,EL$8+EL9))</f>
        <v/>
      </c>
      <c r="EM13" s="188" t="str">
        <f>IF(INDEX('Opinion Statement (DistHeat)'!$E:$E,EM$8+EM9)="","",INDEX('Opinion Statement (DistHeat)'!$E:$E,EM$8+EM9))</f>
        <v>-- Select --</v>
      </c>
      <c r="EN13" s="188" t="str">
        <f>IF(INDEX('Opinion Statement (DistHeat)'!$G:$G,EN$8+EN9)="","",INDEX('Opinion Statement (DistHeat)'!$G:$G,EN$8+EN9))</f>
        <v>-- Select --</v>
      </c>
      <c r="EO13" s="188" t="str">
        <f>IF(INDEX('Opinion Statement (DistHeat)'!$A:$A,EO$8+EO9)="","",INDEX('Opinion Statement (DistHeat)'!$A:$A,EO$8+EO9))</f>
        <v>-- Select --</v>
      </c>
      <c r="EP13" s="188" t="str">
        <f>IF(INDEX('Opinion Statement (DistHeat)'!$C:$C,EP$8+EP9)="","",INDEX('Opinion Statement (DistHeat)'!$C:$C,EP$8+EP9))</f>
        <v/>
      </c>
      <c r="EQ13" s="188" t="str">
        <f>IF(INDEX('Opinion Statement (DistHeat)'!$E:$E,EQ$8+EQ9)="","",INDEX('Opinion Statement (DistHeat)'!$E:$E,EQ$8+EQ9))</f>
        <v>-- Select --</v>
      </c>
      <c r="ER13" s="188" t="str">
        <f>IF(INDEX('Opinion Statement (DistHeat)'!$G:$G,ER$8+ER9)="","",INDEX('Opinion Statement (DistHeat)'!$G:$G,ER$8+ER9))</f>
        <v>-- Select --</v>
      </c>
      <c r="ES13" s="278" t="str">
        <f>IF(INDEX('Opinion Statement (DistHeat)'!$C:$C,ES$8+ES9+2)="","",INDEX('Opinion Statement (DistHeat)'!$C:$C,ES$8+ES9+2))</f>
        <v/>
      </c>
      <c r="ET13" s="279" t="str">
        <f>IF(INDEX('Opinion Statement (DistHeat)'!$D:$D,ET$8+ET9+2)="","",INDEX('Opinion Statement (DistHeat)'!$D:$D,ET$8+ET9+2))</f>
        <v/>
      </c>
      <c r="EU13" s="279" t="str">
        <f>IF(INDEX('Opinion Statement (DistHeat)'!$C:$C,EU$8+EU9+3)="","",INDEX('Opinion Statement (DistHeat)'!$C:$C,EU$8+EU9+3))</f>
        <v/>
      </c>
      <c r="EV13" s="279" t="str">
        <f>IF(INDEX('Opinion Statement (DistHeat)'!$D:$D,EV$8+EV9+3)="","",INDEX('Opinion Statement (DistHeat)'!$D:$D,EV$8+EV9+3))</f>
        <v/>
      </c>
      <c r="EW13" s="279" t="str">
        <f>IF(INDEX('Opinion Statement (DistHeat)'!$C:$C,EW$8+EW9+4)="","",INDEX('Opinion Statement (DistHeat)'!$C:$C,EW$8+EW9+4))</f>
        <v/>
      </c>
      <c r="EX13" s="279" t="str">
        <f>IF(INDEX('Opinion Statement (DistHeat)'!$D:$D,EX$8+EX9+4)="","",INDEX('Opinion Statement (DistHeat)'!$D:$D,EX$8+EX9+4))</f>
        <v/>
      </c>
      <c r="EY13" s="279" t="str">
        <f>IF(INDEX('Opinion Statement (DistHeat)'!$C:$C,EY$8+EY9+5)="","",INDEX('Opinion Statement (DistHeat)'!$C:$C,EY$8+EY9+5))</f>
        <v/>
      </c>
      <c r="EZ13" s="279" t="str">
        <f>IF(INDEX('Opinion Statement (DistHeat)'!$D:$D,EZ$8+EZ9+5)="","",INDEX('Opinion Statement (DistHeat)'!$D:$D,EZ$8+EZ9+5))</f>
        <v/>
      </c>
      <c r="FA13" s="279" t="str">
        <f>IF(INDEX('Opinion Statement (DistHeat)'!$C:$C,FA$8+FA9+6)="","",INDEX('Opinion Statement (DistHeat)'!$C:$C,FA$8+FA9+6))</f>
        <v/>
      </c>
      <c r="FB13" s="280" t="str">
        <f>IF(INDEX('Opinion Statement (DistHeat)'!$D:$D,FB$8+FB9+6)="","",INDEX('Opinion Statement (DistHeat)'!$D:$D,FB$8+FB9+6))</f>
        <v/>
      </c>
      <c r="FC13" s="188" t="str">
        <f>IF(INDEX('Opinion Statement (DistHeat)'!$A:$A,FC$8+FC9)="","",INDEX('Opinion Statement (DistHeat)'!$A:$A,FC$8+FC9))</f>
        <v>-- Select --</v>
      </c>
      <c r="FD13" s="188" t="str">
        <f>IF(INDEX('Opinion Statement (DistHeat)'!$C:$C,FD$8+FD9)="","",INDEX('Opinion Statement (DistHeat)'!$C:$C,FD$8+FD9))</f>
        <v/>
      </c>
      <c r="FE13" s="188" t="str">
        <f>IF(INDEX('Opinion Statement (DistHeat)'!$E:$E,FE$8+FE9)="","",INDEX('Opinion Statement (DistHeat)'!$E:$E,FE$8+FE9))</f>
        <v>-- Select --</v>
      </c>
      <c r="FF13" s="188" t="str">
        <f>IF(INDEX('Opinion Statement (DistHeat)'!$G:$G,FF$8+FF9)="","",INDEX('Opinion Statement (DistHeat)'!$G:$G,FF$8+FF9))</f>
        <v>-- Select --</v>
      </c>
      <c r="FG13" s="188" t="str">
        <f>IF(INDEX('Opinion Statement (DistHeat)'!$A:$A,FG$8+FG9)="","",INDEX('Opinion Statement (DistHeat)'!$A:$A,FG$8+FG9))</f>
        <v>-- Select --</v>
      </c>
      <c r="FH13" s="188" t="str">
        <f>IF(INDEX('Opinion Statement (DistHeat)'!$C:$C,FH$8+FH9)="","",INDEX('Opinion Statement (DistHeat)'!$C:$C,FH$8+FH9))</f>
        <v/>
      </c>
      <c r="FI13" s="188" t="str">
        <f>IF(INDEX('Opinion Statement (DistHeat)'!$E:$E,FI$8+FI9)="","",INDEX('Opinion Statement (DistHeat)'!$E:$E,FI$8+FI9))</f>
        <v>-- Select --</v>
      </c>
      <c r="FJ13" s="188" t="str">
        <f>IF(INDEX('Opinion Statement (DistHeat)'!$G:$G,FJ$8+FJ9)="","",INDEX('Opinion Statement (DistHeat)'!$G:$G,FJ$8+FJ9))</f>
        <v>-- Select --</v>
      </c>
      <c r="FK13" s="188" t="str">
        <f>IF(INDEX('Opinion Statement (DistHeat)'!$A:$A,FK$8+FK9)="","",INDEX('Opinion Statement (DistHeat)'!$A:$A,FK$8+FK9))</f>
        <v>-- Select --</v>
      </c>
      <c r="FL13" s="188" t="str">
        <f>IF(INDEX('Opinion Statement (DistHeat)'!$C:$C,FL$8+FL9)="","",INDEX('Opinion Statement (DistHeat)'!$C:$C,FL$8+FL9))</f>
        <v/>
      </c>
      <c r="FM13" s="188" t="str">
        <f>IF(INDEX('Opinion Statement (DistHeat)'!$E:$E,FM$8+FM9)="","",INDEX('Opinion Statement (DistHeat)'!$E:$E,FM$8+FM9))</f>
        <v>-- Select --</v>
      </c>
      <c r="FN13" s="188" t="str">
        <f>IF(INDEX('Opinion Statement (DistHeat)'!$G:$G,FN$8+FN9)="","",INDEX('Opinion Statement (DistHeat)'!$G:$G,FN$8+FN9))</f>
        <v>-- Select --</v>
      </c>
      <c r="FO13" s="188" t="str">
        <f>IF(INDEX('Opinion Statement (DistHeat)'!$A:$A,FO$8+FO9)="","",INDEX('Opinion Statement (DistHeat)'!$A:$A,FO$8+FO9))</f>
        <v>-- Select --</v>
      </c>
      <c r="FP13" s="188" t="str">
        <f>IF(INDEX('Opinion Statement (DistHeat)'!$C:$C,FP$8+FP9)="","",INDEX('Opinion Statement (DistHeat)'!$C:$C,FP$8+FP9))</f>
        <v/>
      </c>
      <c r="FQ13" s="188" t="str">
        <f>IF(INDEX('Opinion Statement (DistHeat)'!$E:$E,FQ$8+FQ9)="","",INDEX('Opinion Statement (DistHeat)'!$E:$E,FQ$8+FQ9))</f>
        <v>-- Select --</v>
      </c>
      <c r="FR13" s="188" t="str">
        <f>IF(INDEX('Opinion Statement (DistHeat)'!$G:$G,FR$8+FR9)="","",INDEX('Opinion Statement (DistHeat)'!$G:$G,FR$8+FR9))</f>
        <v>-- Select --</v>
      </c>
      <c r="FS13" s="188" t="str">
        <f>IF(INDEX('Opinion Statement (DistHeat)'!$A:$A,FS$8+FS9)="","",INDEX('Opinion Statement (DistHeat)'!$A:$A,FS$8+FS9))</f>
        <v>-- Select --</v>
      </c>
      <c r="FT13" s="188" t="str">
        <f>IF(INDEX('Opinion Statement (DistHeat)'!$C:$C,FT$8+FT9)="","",INDEX('Opinion Statement (DistHeat)'!$C:$C,FT$8+FT9))</f>
        <v/>
      </c>
      <c r="FU13" s="188" t="str">
        <f>IF(INDEX('Opinion Statement (DistHeat)'!$E:$E,FU$8+FU9)="","",INDEX('Opinion Statement (DistHeat)'!$E:$E,FU$8+FU9))</f>
        <v>-- Select --</v>
      </c>
      <c r="FV13" s="188" t="str">
        <f>IF(INDEX('Opinion Statement (DistHeat)'!$G:$G,FV$8+FV9)="","",INDEX('Opinion Statement (DistHeat)'!$G:$G,FV$8+FV9))</f>
        <v>-- Select --</v>
      </c>
      <c r="FW13" s="188" t="str">
        <f>IF(INDEX('Opinion Statement (DistHeat)'!$A:$A,FW$8+FW9)="","",INDEX('Opinion Statement (DistHeat)'!$A:$A,FW$8+FW9))</f>
        <v>-- Select --</v>
      </c>
      <c r="FX13" s="188" t="str">
        <f>IF(INDEX('Opinion Statement (DistHeat)'!$C:$C,FX$8+FX9)="","",INDEX('Opinion Statement (DistHeat)'!$C:$C,FX$8+FX9))</f>
        <v/>
      </c>
      <c r="FY13" s="188" t="str">
        <f>IF(INDEX('Opinion Statement (DistHeat)'!$E:$E,FY$8+FY9)="","",INDEX('Opinion Statement (DistHeat)'!$E:$E,FY$8+FY9))</f>
        <v>-- Select --</v>
      </c>
      <c r="FZ13" s="188" t="str">
        <f>IF(INDEX('Opinion Statement (DistHeat)'!$G:$G,FZ$8+FZ9)="","",INDEX('Opinion Statement (DistHeat)'!$G:$G,FZ$8+FZ9))</f>
        <v>-- Select --</v>
      </c>
      <c r="GA13" s="188" t="str">
        <f>IF(INDEX('Opinion Statement (DistHeat)'!$A:$A,GA$8+GA9)="","",INDEX('Opinion Statement (DistHeat)'!$A:$A,GA$8+GA9))</f>
        <v>-- Select --</v>
      </c>
      <c r="GB13" s="188" t="str">
        <f>IF(INDEX('Opinion Statement (DistHeat)'!$C:$C,GB$8+GB9)="","",INDEX('Opinion Statement (DistHeat)'!$C:$C,GB$8+GB9))</f>
        <v/>
      </c>
      <c r="GC13" s="188" t="str">
        <f>IF(INDEX('Opinion Statement (DistHeat)'!$E:$E,GC$8+GC9)="","",INDEX('Opinion Statement (DistHeat)'!$E:$E,GC$8+GC9))</f>
        <v>-- Select --</v>
      </c>
      <c r="GD13" s="188" t="str">
        <f>IF(INDEX('Opinion Statement (DistHeat)'!$G:$G,GD$8+GD9)="","",INDEX('Opinion Statement (DistHeat)'!$G:$G,GD$8+GD9))</f>
        <v>-- Select --</v>
      </c>
      <c r="GE13" s="188" t="str">
        <f>IF(INDEX('Opinion Statement (DistHeat)'!$A:$A,GE$8+GE9)="","",INDEX('Opinion Statement (DistHeat)'!$A:$A,GE$8+GE9))</f>
        <v>-- Select --</v>
      </c>
      <c r="GF13" s="188" t="str">
        <f>IF(INDEX('Opinion Statement (DistHeat)'!$C:$C,GF$8+GF9)="","",INDEX('Opinion Statement (DistHeat)'!$C:$C,GF$8+GF9))</f>
        <v/>
      </c>
      <c r="GG13" s="188" t="str">
        <f>IF(INDEX('Opinion Statement (DistHeat)'!$E:$E,GG$8+GG9)="","",INDEX('Opinion Statement (DistHeat)'!$E:$E,GG$8+GG9))</f>
        <v>-- Select --</v>
      </c>
      <c r="GH13" s="188" t="str">
        <f>IF(INDEX('Opinion Statement (DistHeat)'!$G:$G,GH$8+GH9)="","",INDEX('Opinion Statement (DistHeat)'!$G:$G,GH$8+GH9))</f>
        <v>-- Select --</v>
      </c>
      <c r="GI13" s="188" t="str">
        <f>IF(INDEX('Opinion Statement (DistHeat)'!$A:$A,GI$8+GI9)="","",INDEX('Opinion Statement (DistHeat)'!$A:$A,GI$8+GI9))</f>
        <v>-- Select --</v>
      </c>
      <c r="GJ13" s="188" t="str">
        <f>IF(INDEX('Opinion Statement (DistHeat)'!$C:$C,GJ$8+GJ9)="","",INDEX('Opinion Statement (DistHeat)'!$C:$C,GJ$8+GJ9))</f>
        <v/>
      </c>
      <c r="GK13" s="188" t="str">
        <f>IF(INDEX('Opinion Statement (DistHeat)'!$E:$E,GK$8+GK9)="","",INDEX('Opinion Statement (DistHeat)'!$E:$E,GK$8+GK9))</f>
        <v>-- Select --</v>
      </c>
      <c r="GL13" s="188" t="str">
        <f>IF(INDEX('Opinion Statement (DistHeat)'!$G:$G,GL$8+GL9)="","",INDEX('Opinion Statement (DistHeat)'!$G:$G,GL$8+GL9))</f>
        <v>-- Select --</v>
      </c>
      <c r="GM13" s="188" t="str">
        <f>IF(INDEX('Opinion Statement (DistHeat)'!$A:$A,GM$8+GM9)="","",INDEX('Opinion Statement (DistHeat)'!$A:$A,GM$8+GM9))</f>
        <v>-- Select --</v>
      </c>
      <c r="GN13" s="188" t="str">
        <f>IF(INDEX('Opinion Statement (DistHeat)'!$C:$C,GN$8+GN9)="","",INDEX('Opinion Statement (DistHeat)'!$C:$C,GN$8+GN9))</f>
        <v/>
      </c>
      <c r="GO13" s="188" t="str">
        <f>IF(INDEX('Opinion Statement (DistHeat)'!$E:$E,GO$8+GO9)="","",INDEX('Opinion Statement (DistHeat)'!$E:$E,GO$8+GO9))</f>
        <v>-- Select --</v>
      </c>
      <c r="GP13" s="188" t="str">
        <f>IF(INDEX('Opinion Statement (DistHeat)'!$G:$G,GP$8+GP9)="","",INDEX('Opinion Statement (DistHeat)'!$G:$G,GP$8+GP9))</f>
        <v>-- Select --</v>
      </c>
      <c r="GQ13" s="278" t="str">
        <f>IF(INDEX('Opinion Statement (DistHeat)'!$C:$C,GQ$8+GQ9+2)="","",INDEX('Opinion Statement (DistHeat)'!$C:$C,GQ$8+GQ9+2))</f>
        <v/>
      </c>
      <c r="GR13" s="279" t="str">
        <f>IF(INDEX('Opinion Statement (DistHeat)'!$D:$D,GR$8+GR9+2)="","",INDEX('Opinion Statement (DistHeat)'!$D:$D,GR$8+GR9+2))</f>
        <v/>
      </c>
      <c r="GS13" s="279" t="str">
        <f>IF(INDEX('Opinion Statement (DistHeat)'!$C:$C,GS$8+GS9+3)="","",INDEX('Opinion Statement (DistHeat)'!$C:$C,GS$8+GS9+3))</f>
        <v/>
      </c>
      <c r="GT13" s="279" t="str">
        <f>IF(INDEX('Opinion Statement (DistHeat)'!$D:$D,GT$8+GT9+3)="","",INDEX('Opinion Statement (DistHeat)'!$D:$D,GT$8+GT9+3))</f>
        <v/>
      </c>
      <c r="GU13" s="279" t="str">
        <f>IF(INDEX('Opinion Statement (DistHeat)'!$C:$C,GU$8+GU9+4)="","",INDEX('Opinion Statement (DistHeat)'!$C:$C,GU$8+GU9+4))</f>
        <v/>
      </c>
      <c r="GV13" s="279" t="str">
        <f>IF(INDEX('Opinion Statement (DistHeat)'!$D:$D,GV$8+GV9+4)="","",INDEX('Opinion Statement (DistHeat)'!$D:$D,GV$8+GV9+4))</f>
        <v/>
      </c>
      <c r="GW13" s="279" t="str">
        <f>IF(INDEX('Opinion Statement (DistHeat)'!$C:$C,GW$8+GW9+5)="","",INDEX('Opinion Statement (DistHeat)'!$C:$C,GW$8+GW9+5))</f>
        <v/>
      </c>
      <c r="GX13" s="279" t="str">
        <f>IF(INDEX('Opinion Statement (DistHeat)'!$D:$D,GX$8+GX9+5)="","",INDEX('Opinion Statement (DistHeat)'!$D:$D,GX$8+GX9+5))</f>
        <v/>
      </c>
      <c r="GY13" s="279" t="str">
        <f>IF(INDEX('Opinion Statement (DistHeat)'!$C:$C,GY$8+GY9+6)="","",INDEX('Opinion Statement (DistHeat)'!$C:$C,GY$8+GY9+6))</f>
        <v/>
      </c>
      <c r="GZ13" s="280" t="str">
        <f>IF(INDEX('Opinion Statement (DistHeat)'!$D:$D,GZ$8+GZ9+6)="","",INDEX('Opinion Statement (DistHeat)'!$D:$D,GZ$8+GZ9+6))</f>
        <v/>
      </c>
      <c r="HA13" s="188" t="str">
        <f>IF(INDEX('Opinion Statement (DistHeat)'!$A:$A,HA$8+HA9)="","",INDEX('Opinion Statement (DistHeat)'!$A:$A,HA$8+HA9))</f>
        <v>-- Select --</v>
      </c>
      <c r="HB13" s="188" t="str">
        <f>IF(INDEX('Opinion Statement (DistHeat)'!$C:$C,HB$8+HB9)="","",INDEX('Opinion Statement (DistHeat)'!$C:$C,HB$8+HB9))</f>
        <v/>
      </c>
      <c r="HC13" s="188" t="str">
        <f>IF(INDEX('Opinion Statement (DistHeat)'!$E:$E,HC$8+HC9)="","",INDEX('Opinion Statement (DistHeat)'!$E:$E,HC$8+HC9))</f>
        <v>-- Select --</v>
      </c>
      <c r="HD13" s="188" t="str">
        <f>IF(INDEX('Opinion Statement (DistHeat)'!$G:$G,HD$8+HD9)="","",INDEX('Opinion Statement (DistHeat)'!$G:$G,HD$8+HD9))</f>
        <v>-- Select --</v>
      </c>
      <c r="HE13" s="188" t="str">
        <f>IF(INDEX('Opinion Statement (DistHeat)'!$A:$A,HE$8+HE9)="","",INDEX('Opinion Statement (DistHeat)'!$A:$A,HE$8+HE9))</f>
        <v>-- Select --</v>
      </c>
      <c r="HF13" s="188" t="str">
        <f>IF(INDEX('Opinion Statement (DistHeat)'!$C:$C,HF$8+HF9)="","",INDEX('Opinion Statement (DistHeat)'!$C:$C,HF$8+HF9))</f>
        <v/>
      </c>
      <c r="HG13" s="188" t="str">
        <f>IF(INDEX('Opinion Statement (DistHeat)'!$E:$E,HG$8+HG9)="","",INDEX('Opinion Statement (DistHeat)'!$E:$E,HG$8+HG9))</f>
        <v>-- Select --</v>
      </c>
      <c r="HH13" s="188" t="str">
        <f>IF(INDEX('Opinion Statement (DistHeat)'!$G:$G,HH$8+HH9)="","",INDEX('Opinion Statement (DistHeat)'!$G:$G,HH$8+HH9))</f>
        <v>-- Select --</v>
      </c>
      <c r="HI13" s="188" t="str">
        <f>IF(INDEX('Opinion Statement (DistHeat)'!$A:$A,HI$8+HI9)="","",INDEX('Opinion Statement (DistHeat)'!$A:$A,HI$8+HI9))</f>
        <v>-- Select --</v>
      </c>
      <c r="HJ13" s="188" t="str">
        <f>IF(INDEX('Opinion Statement (DistHeat)'!$C:$C,HJ$8+HJ9)="","",INDEX('Opinion Statement (DistHeat)'!$C:$C,HJ$8+HJ9))</f>
        <v/>
      </c>
      <c r="HK13" s="188" t="str">
        <f>IF(INDEX('Opinion Statement (DistHeat)'!$E:$E,HK$8+HK9)="","",INDEX('Opinion Statement (DistHeat)'!$E:$E,HK$8+HK9))</f>
        <v>-- Select --</v>
      </c>
      <c r="HL13" s="188" t="str">
        <f>IF(INDEX('Opinion Statement (DistHeat)'!$G:$G,HL$8+HL9)="","",INDEX('Opinion Statement (DistHeat)'!$G:$G,HL$8+HL9))</f>
        <v>-- Select --</v>
      </c>
      <c r="HM13" s="188" t="str">
        <f>IF(INDEX('Opinion Statement (DistHeat)'!$A:$A,HM$8+HM9)="","",INDEX('Opinion Statement (DistHeat)'!$A:$A,HM$8+HM9))</f>
        <v>-- Select --</v>
      </c>
      <c r="HN13" s="188" t="str">
        <f>IF(INDEX('Opinion Statement (DistHeat)'!$C:$C,HN$8+HN9)="","",INDEX('Opinion Statement (DistHeat)'!$C:$C,HN$8+HN9))</f>
        <v/>
      </c>
      <c r="HO13" s="188" t="str">
        <f>IF(INDEX('Opinion Statement (DistHeat)'!$E:$E,HO$8+HO9)="","",INDEX('Opinion Statement (DistHeat)'!$E:$E,HO$8+HO9))</f>
        <v>-- Select --</v>
      </c>
      <c r="HP13" s="188" t="str">
        <f>IF(INDEX('Opinion Statement (DistHeat)'!$G:$G,HP$8+HP9)="","",INDEX('Opinion Statement (DistHeat)'!$G:$G,HP$8+HP9))</f>
        <v>-- Select --</v>
      </c>
      <c r="HQ13" s="188" t="str">
        <f>IF(INDEX('Opinion Statement (DistHeat)'!$A:$A,HQ$8+HQ9)="","",INDEX('Opinion Statement (DistHeat)'!$A:$A,HQ$8+HQ9))</f>
        <v>-- Select --</v>
      </c>
      <c r="HR13" s="188" t="str">
        <f>IF(INDEX('Opinion Statement (DistHeat)'!$C:$C,HR$8+HR9)="","",INDEX('Opinion Statement (DistHeat)'!$C:$C,HR$8+HR9))</f>
        <v/>
      </c>
      <c r="HS13" s="188" t="str">
        <f>IF(INDEX('Opinion Statement (DistHeat)'!$E:$E,HS$8+HS9)="","",INDEX('Opinion Statement (DistHeat)'!$E:$E,HS$8+HS9))</f>
        <v>-- Select --</v>
      </c>
      <c r="HT13" s="188" t="str">
        <f>IF(INDEX('Opinion Statement (DistHeat)'!$G:$G,HT$8+HT9)="","",INDEX('Opinion Statement (DistHeat)'!$G:$G,HT$8+HT9))</f>
        <v>-- Select --</v>
      </c>
      <c r="HU13" s="188" t="str">
        <f>IF(INDEX('Opinion Statement (DistHeat)'!$A:$A,HU$8+HU9)="","",INDEX('Opinion Statement (DistHeat)'!$A:$A,HU$8+HU9))</f>
        <v>-- Select --</v>
      </c>
      <c r="HV13" s="188" t="str">
        <f>IF(INDEX('Opinion Statement (DistHeat)'!$C:$C,HV$8+HV9)="","",INDEX('Opinion Statement (DistHeat)'!$C:$C,HV$8+HV9))</f>
        <v/>
      </c>
      <c r="HW13" s="188" t="str">
        <f>IF(INDEX('Opinion Statement (DistHeat)'!$E:$E,HW$8+HW9)="","",INDEX('Opinion Statement (DistHeat)'!$E:$E,HW$8+HW9))</f>
        <v>-- Select --</v>
      </c>
      <c r="HX13" s="188" t="str">
        <f>IF(INDEX('Opinion Statement (DistHeat)'!$G:$G,HX$8+HX9)="","",INDEX('Opinion Statement (DistHeat)'!$G:$G,HX$8+HX9))</f>
        <v>-- Select --</v>
      </c>
      <c r="HY13" s="188" t="str">
        <f>IF(INDEX('Opinion Statement (DistHeat)'!$A:$A,HY$8+HY9)="","",INDEX('Opinion Statement (DistHeat)'!$A:$A,HY$8+HY9))</f>
        <v>-- Select --</v>
      </c>
      <c r="HZ13" s="188" t="str">
        <f>IF(INDEX('Opinion Statement (DistHeat)'!$C:$C,HZ$8+HZ9)="","",INDEX('Opinion Statement (DistHeat)'!$C:$C,HZ$8+HZ9))</f>
        <v/>
      </c>
      <c r="IA13" s="188" t="str">
        <f>IF(INDEX('Opinion Statement (DistHeat)'!$E:$E,IA$8+IA9)="","",INDEX('Opinion Statement (DistHeat)'!$E:$E,IA$8+IA9))</f>
        <v>-- Select --</v>
      </c>
      <c r="IB13" s="188" t="str">
        <f>IF(INDEX('Opinion Statement (DistHeat)'!$G:$G,IB$8+IB9)="","",INDEX('Opinion Statement (DistHeat)'!$G:$G,IB$8+IB9))</f>
        <v>-- Select --</v>
      </c>
      <c r="IC13" s="188" t="str">
        <f>IF(INDEX('Opinion Statement (DistHeat)'!$A:$A,IC$8+IC9)="","",INDEX('Opinion Statement (DistHeat)'!$A:$A,IC$8+IC9))</f>
        <v>-- Select --</v>
      </c>
      <c r="ID13" s="188" t="str">
        <f>IF(INDEX('Opinion Statement (DistHeat)'!$C:$C,ID$8+ID9)="","",INDEX('Opinion Statement (DistHeat)'!$C:$C,ID$8+ID9))</f>
        <v/>
      </c>
      <c r="IE13" s="188" t="str">
        <f>IF(INDEX('Opinion Statement (DistHeat)'!$E:$E,IE$8+IE9)="","",INDEX('Opinion Statement (DistHeat)'!$E:$E,IE$8+IE9))</f>
        <v>-- Select --</v>
      </c>
      <c r="IF13" s="188" t="str">
        <f>IF(INDEX('Opinion Statement (DistHeat)'!$G:$G,IF$8+IF9)="","",INDEX('Opinion Statement (DistHeat)'!$G:$G,IF$8+IF9))</f>
        <v>-- Select --</v>
      </c>
      <c r="IG13" s="188" t="str">
        <f>IF(INDEX('Opinion Statement (DistHeat)'!$A:$A,IG$8+IG9)="","",INDEX('Opinion Statement (DistHeat)'!$A:$A,IG$8+IG9))</f>
        <v>-- Select --</v>
      </c>
      <c r="IH13" s="188" t="str">
        <f>IF(INDEX('Opinion Statement (DistHeat)'!$C:$C,IH$8+IH9)="","",INDEX('Opinion Statement (DistHeat)'!$C:$C,IH$8+IH9))</f>
        <v/>
      </c>
      <c r="II13" s="188" t="str">
        <f>IF(INDEX('Opinion Statement (DistHeat)'!$E:$E,II$8+II9)="","",INDEX('Opinion Statement (DistHeat)'!$E:$E,II$8+II9))</f>
        <v>-- Select --</v>
      </c>
      <c r="IJ13" s="188" t="str">
        <f>IF(INDEX('Opinion Statement (DistHeat)'!$G:$G,IJ$8+IJ9)="","",INDEX('Opinion Statement (DistHeat)'!$G:$G,IJ$8+IJ9))</f>
        <v>-- Select --</v>
      </c>
      <c r="IK13" s="188" t="str">
        <f>IF(INDEX('Opinion Statement (DistHeat)'!$A:$A,IK$8+IK9)="","",INDEX('Opinion Statement (DistHeat)'!$A:$A,IK$8+IK9))</f>
        <v>-- Select --</v>
      </c>
      <c r="IL13" s="188" t="str">
        <f>IF(INDEX('Opinion Statement (DistHeat)'!$C:$C,IL$8+IL9)="","",INDEX('Opinion Statement (DistHeat)'!$C:$C,IL$8+IL9))</f>
        <v/>
      </c>
      <c r="IM13" s="188" t="str">
        <f>IF(INDEX('Opinion Statement (DistHeat)'!$E:$E,IM$8+IM9)="","",INDEX('Opinion Statement (DistHeat)'!$E:$E,IM$8+IM9))</f>
        <v>-- Select --</v>
      </c>
      <c r="IN13" s="188" t="str">
        <f>IF(INDEX('Opinion Statement (DistHeat)'!$G:$G,IN$8+IN9)="","",INDEX('Opinion Statement (DistHeat)'!$G:$G,IN$8+IN9))</f>
        <v>-- Select --</v>
      </c>
      <c r="IO13" s="278" t="str">
        <f>IF(INDEX('Opinion Statement (DistHeat)'!$C:$C,IO$8+IO9+2)="","",INDEX('Opinion Statement (DistHeat)'!$C:$C,IO$8+IO9+2))</f>
        <v/>
      </c>
      <c r="IP13" s="279" t="str">
        <f>IF(INDEX('Opinion Statement (DistHeat)'!$D:$D,IP$8+IP9+2)="","",INDEX('Opinion Statement (DistHeat)'!$D:$D,IP$8+IP9+2))</f>
        <v/>
      </c>
      <c r="IQ13" s="279" t="str">
        <f>IF(INDEX('Opinion Statement (DistHeat)'!$C:$C,IQ$8+IQ9+3)="","",INDEX('Opinion Statement (DistHeat)'!$C:$C,IQ$8+IQ9+3))</f>
        <v/>
      </c>
      <c r="IR13" s="279" t="str">
        <f>IF(INDEX('Opinion Statement (DistHeat)'!$D:$D,IR$8+IR9+3)="","",INDEX('Opinion Statement (DistHeat)'!$D:$D,IR$8+IR9+3))</f>
        <v/>
      </c>
      <c r="IS13" s="279" t="str">
        <f>IF(INDEX('Opinion Statement (DistHeat)'!$C:$C,IS$8+IS9+4)="","",INDEX('Opinion Statement (DistHeat)'!$C:$C,IS$8+IS9+4))</f>
        <v/>
      </c>
      <c r="IT13" s="279" t="str">
        <f>IF(INDEX('Opinion Statement (DistHeat)'!$D:$D,IT$8+IT9+4)="","",INDEX('Opinion Statement (DistHeat)'!$D:$D,IT$8+IT9+4))</f>
        <v/>
      </c>
      <c r="IU13" s="279" t="str">
        <f>IF(INDEX('Opinion Statement (DistHeat)'!$C:$C,IU$8+IU9+5)="","",INDEX('Opinion Statement (DistHeat)'!$C:$C,IU$8+IU9+5))</f>
        <v/>
      </c>
      <c r="IV13" s="279" t="str">
        <f>IF(INDEX('Opinion Statement (DistHeat)'!$D:$D,IV$8+IV9+5)="","",INDEX('Opinion Statement (DistHeat)'!$D:$D,IV$8+IV9+5))</f>
        <v/>
      </c>
      <c r="IW13" s="279" t="str">
        <f>IF(INDEX('Opinion Statement (DistHeat)'!$C:$C,IW$8+IW9+6)="","",INDEX('Opinion Statement (DistHeat)'!$C:$C,IW$8+IW9+6))</f>
        <v/>
      </c>
      <c r="IX13" s="280" t="str">
        <f>IF(INDEX('Opinion Statement (DistHeat)'!$D:$D,IX$8+IX9+6)="","",INDEX('Opinion Statement (DistHeat)'!$D:$D,IX$8+IX9+6))</f>
        <v/>
      </c>
      <c r="IY13" s="188" t="str">
        <f>IF(INDEX('Opinion Statement (DistHeat)'!$A:$A,IY$8+IY9)="","",INDEX('Opinion Statement (DistHeat)'!$A:$A,IY$8+IY9))</f>
        <v>-- Select --</v>
      </c>
      <c r="IZ13" s="188" t="str">
        <f>IF(INDEX('Opinion Statement (DistHeat)'!$C:$C,IZ$8+IZ9)="","",INDEX('Opinion Statement (DistHeat)'!$C:$C,IZ$8+IZ9))</f>
        <v/>
      </c>
      <c r="JA13" s="188" t="str">
        <f>IF(INDEX('Opinion Statement (DistHeat)'!$E:$E,JA$8+JA9)="","",INDEX('Opinion Statement (DistHeat)'!$E:$E,JA$8+JA9))</f>
        <v>-- Select --</v>
      </c>
      <c r="JB13" s="188" t="str">
        <f>IF(INDEX('Opinion Statement (DistHeat)'!$G:$G,JB$8+JB9)="","",INDEX('Opinion Statement (DistHeat)'!$G:$G,JB$8+JB9))</f>
        <v>-- Select --</v>
      </c>
      <c r="JC13" s="188" t="str">
        <f>IF(INDEX('Opinion Statement (DistHeat)'!$A:$A,JC$8+JC9)="","",INDEX('Opinion Statement (DistHeat)'!$A:$A,JC$8+JC9))</f>
        <v>-- Select --</v>
      </c>
      <c r="JD13" s="188" t="str">
        <f>IF(INDEX('Opinion Statement (DistHeat)'!$C:$C,JD$8+JD9)="","",INDEX('Opinion Statement (DistHeat)'!$C:$C,JD$8+JD9))</f>
        <v/>
      </c>
      <c r="JE13" s="188" t="str">
        <f>IF(INDEX('Opinion Statement (DistHeat)'!$E:$E,JE$8+JE9)="","",INDEX('Opinion Statement (DistHeat)'!$E:$E,JE$8+JE9))</f>
        <v>-- Select --</v>
      </c>
      <c r="JF13" s="188" t="str">
        <f>IF(INDEX('Opinion Statement (DistHeat)'!$G:$G,JF$8+JF9)="","",INDEX('Opinion Statement (DistHeat)'!$G:$G,JF$8+JF9))</f>
        <v>-- Select --</v>
      </c>
      <c r="JG13" s="188" t="str">
        <f>IF(INDEX('Opinion Statement (DistHeat)'!$A:$A,JG$8+JG9)="","",INDEX('Opinion Statement (DistHeat)'!$A:$A,JG$8+JG9))</f>
        <v>-- Select --</v>
      </c>
      <c r="JH13" s="188" t="str">
        <f>IF(INDEX('Opinion Statement (DistHeat)'!$C:$C,JH$8+JH9)="","",INDEX('Opinion Statement (DistHeat)'!$C:$C,JH$8+JH9))</f>
        <v/>
      </c>
      <c r="JI13" s="188" t="str">
        <f>IF(INDEX('Opinion Statement (DistHeat)'!$E:$E,JI$8+JI9)="","",INDEX('Opinion Statement (DistHeat)'!$E:$E,JI$8+JI9))</f>
        <v>-- Select --</v>
      </c>
      <c r="JJ13" s="188" t="str">
        <f>IF(INDEX('Opinion Statement (DistHeat)'!$G:$G,JJ$8+JJ9)="","",INDEX('Opinion Statement (DistHeat)'!$G:$G,JJ$8+JJ9))</f>
        <v>-- Select --</v>
      </c>
      <c r="JK13" s="188" t="str">
        <f>IF(INDEX('Opinion Statement (DistHeat)'!$A:$A,JK$8+JK9)="","",INDEX('Opinion Statement (DistHeat)'!$A:$A,JK$8+JK9))</f>
        <v>-- Select --</v>
      </c>
      <c r="JL13" s="188" t="str">
        <f>IF(INDEX('Opinion Statement (DistHeat)'!$C:$C,JL$8+JL9)="","",INDEX('Opinion Statement (DistHeat)'!$C:$C,JL$8+JL9))</f>
        <v/>
      </c>
      <c r="JM13" s="188" t="str">
        <f>IF(INDEX('Opinion Statement (DistHeat)'!$E:$E,JM$8+JM9)="","",INDEX('Opinion Statement (DistHeat)'!$E:$E,JM$8+JM9))</f>
        <v>-- Select --</v>
      </c>
      <c r="JN13" s="188" t="str">
        <f>IF(INDEX('Opinion Statement (DistHeat)'!$G:$G,JN$8+JN9)="","",INDEX('Opinion Statement (DistHeat)'!$G:$G,JN$8+JN9))</f>
        <v>-- Select --</v>
      </c>
      <c r="JO13" s="188" t="str">
        <f>IF(INDEX('Opinion Statement (DistHeat)'!$A:$A,JO$8+JO9)="","",INDEX('Opinion Statement (DistHeat)'!$A:$A,JO$8+JO9))</f>
        <v>-- Select --</v>
      </c>
      <c r="JP13" s="188" t="str">
        <f>IF(INDEX('Opinion Statement (DistHeat)'!$C:$C,JP$8+JP9)="","",INDEX('Opinion Statement (DistHeat)'!$C:$C,JP$8+JP9))</f>
        <v/>
      </c>
      <c r="JQ13" s="188" t="str">
        <f>IF(INDEX('Opinion Statement (DistHeat)'!$E:$E,JQ$8+JQ9)="","",INDEX('Opinion Statement (DistHeat)'!$E:$E,JQ$8+JQ9))</f>
        <v>-- Select --</v>
      </c>
      <c r="JR13" s="188" t="str">
        <f>IF(INDEX('Opinion Statement (DistHeat)'!$G:$G,JR$8+JR9)="","",INDEX('Opinion Statement (DistHeat)'!$G:$G,JR$8+JR9))</f>
        <v>-- Select --</v>
      </c>
      <c r="JS13" s="188" t="str">
        <f>IF(INDEX('Opinion Statement (DistHeat)'!$A:$A,JS$8+JS9)="","",INDEX('Opinion Statement (DistHeat)'!$A:$A,JS$8+JS9))</f>
        <v>-- Select --</v>
      </c>
      <c r="JT13" s="188" t="str">
        <f>IF(INDEX('Opinion Statement (DistHeat)'!$C:$C,JT$8+JT9)="","",INDEX('Opinion Statement (DistHeat)'!$C:$C,JT$8+JT9))</f>
        <v/>
      </c>
      <c r="JU13" s="188" t="str">
        <f>IF(INDEX('Opinion Statement (DistHeat)'!$E:$E,JU$8+JU9)="","",INDEX('Opinion Statement (DistHeat)'!$E:$E,JU$8+JU9))</f>
        <v>-- Select --</v>
      </c>
      <c r="JV13" s="188" t="str">
        <f>IF(INDEX('Opinion Statement (DistHeat)'!$G:$G,JV$8+JV9)="","",INDEX('Opinion Statement (DistHeat)'!$G:$G,JV$8+JV9))</f>
        <v>-- Select --</v>
      </c>
      <c r="JW13" s="188" t="str">
        <f>IF(INDEX('Opinion Statement (DistHeat)'!$A:$A,JW$8+JW9)="","",INDEX('Opinion Statement (DistHeat)'!$A:$A,JW$8+JW9))</f>
        <v>-- Select --</v>
      </c>
      <c r="JX13" s="188" t="str">
        <f>IF(INDEX('Opinion Statement (DistHeat)'!$C:$C,JX$8+JX9)="","",INDEX('Opinion Statement (DistHeat)'!$C:$C,JX$8+JX9))</f>
        <v/>
      </c>
      <c r="JY13" s="188" t="str">
        <f>IF(INDEX('Opinion Statement (DistHeat)'!$E:$E,JY$8+JY9)="","",INDEX('Opinion Statement (DistHeat)'!$E:$E,JY$8+JY9))</f>
        <v>-- Select --</v>
      </c>
      <c r="JZ13" s="188" t="str">
        <f>IF(INDEX('Opinion Statement (DistHeat)'!$G:$G,JZ$8+JZ9)="","",INDEX('Opinion Statement (DistHeat)'!$G:$G,JZ$8+JZ9))</f>
        <v>-- Select --</v>
      </c>
      <c r="KA13" s="188" t="str">
        <f>IF(INDEX('Opinion Statement (DistHeat)'!$A:$A,KA$8+KA9)="","",INDEX('Opinion Statement (DistHeat)'!$A:$A,KA$8+KA9))</f>
        <v>-- Select --</v>
      </c>
      <c r="KB13" s="188" t="str">
        <f>IF(INDEX('Opinion Statement (DistHeat)'!$C:$C,KB$8+KB9)="","",INDEX('Opinion Statement (DistHeat)'!$C:$C,KB$8+KB9))</f>
        <v/>
      </c>
      <c r="KC13" s="188" t="str">
        <f>IF(INDEX('Opinion Statement (DistHeat)'!$E:$E,KC$8+KC9)="","",INDEX('Opinion Statement (DistHeat)'!$E:$E,KC$8+KC9))</f>
        <v>-- Select --</v>
      </c>
      <c r="KD13" s="188" t="str">
        <f>IF(INDEX('Opinion Statement (DistHeat)'!$G:$G,KD$8+KD9)="","",INDEX('Opinion Statement (DistHeat)'!$G:$G,KD$8+KD9))</f>
        <v>-- Select --</v>
      </c>
      <c r="KE13" s="188" t="str">
        <f>IF(INDEX('Opinion Statement (DistHeat)'!$A:$A,KE$8+KE9)="","",INDEX('Opinion Statement (DistHeat)'!$A:$A,KE$8+KE9))</f>
        <v>-- Select --</v>
      </c>
      <c r="KF13" s="188" t="str">
        <f>IF(INDEX('Opinion Statement (DistHeat)'!$C:$C,KF$8+KF9)="","",INDEX('Opinion Statement (DistHeat)'!$C:$C,KF$8+KF9))</f>
        <v/>
      </c>
      <c r="KG13" s="188" t="str">
        <f>IF(INDEX('Opinion Statement (DistHeat)'!$E:$E,KG$8+KG9)="","",INDEX('Opinion Statement (DistHeat)'!$E:$E,KG$8+KG9))</f>
        <v>-- Select --</v>
      </c>
      <c r="KH13" s="188" t="str">
        <f>IF(INDEX('Opinion Statement (DistHeat)'!$G:$G,KH$8+KH9)="","",INDEX('Opinion Statement (DistHeat)'!$G:$G,KH$8+KH9))</f>
        <v>-- Select --</v>
      </c>
      <c r="KI13" s="188" t="str">
        <f>IF(INDEX('Opinion Statement (DistHeat)'!$A:$A,KI$8+KI9)="","",INDEX('Opinion Statement (DistHeat)'!$A:$A,KI$8+KI9))</f>
        <v>-- Select --</v>
      </c>
      <c r="KJ13" s="188" t="str">
        <f>IF(INDEX('Opinion Statement (DistHeat)'!$C:$C,KJ$8+KJ9)="","",INDEX('Opinion Statement (DistHeat)'!$C:$C,KJ$8+KJ9))</f>
        <v/>
      </c>
      <c r="KK13" s="188" t="str">
        <f>IF(INDEX('Opinion Statement (DistHeat)'!$E:$E,KK$8+KK9)="","",INDEX('Opinion Statement (DistHeat)'!$E:$E,KK$8+KK9))</f>
        <v>-- Select --</v>
      </c>
      <c r="KL13" s="188" t="str">
        <f>IF(INDEX('Opinion Statement (DistHeat)'!$G:$G,KL$8+KL9)="","",INDEX('Opinion Statement (DistHeat)'!$G:$G,KL$8+KL9))</f>
        <v>-- Select --</v>
      </c>
      <c r="KM13" s="278" t="str">
        <f>IF(INDEX('Opinion Statement (DistHeat)'!$C:$C,KM$8+KM9+2)="","",INDEX('Opinion Statement (DistHeat)'!$C:$C,KM$8+KM9+2))</f>
        <v/>
      </c>
      <c r="KN13" s="279" t="str">
        <f>IF(INDEX('Opinion Statement (DistHeat)'!$D:$D,KN$8+KN9+2)="","",INDEX('Opinion Statement (DistHeat)'!$D:$D,KN$8+KN9+2))</f>
        <v/>
      </c>
      <c r="KO13" s="279" t="str">
        <f>IF(INDEX('Opinion Statement (DistHeat)'!$C:$C,KO$8+KO9+3)="","",INDEX('Opinion Statement (DistHeat)'!$C:$C,KO$8+KO9+3))</f>
        <v/>
      </c>
      <c r="KP13" s="279" t="str">
        <f>IF(INDEX('Opinion Statement (DistHeat)'!$D:$D,KP$8+KP9+3)="","",INDEX('Opinion Statement (DistHeat)'!$D:$D,KP$8+KP9+3))</f>
        <v/>
      </c>
      <c r="KQ13" s="279" t="str">
        <f>IF(INDEX('Opinion Statement (DistHeat)'!$C:$C,KQ$8+KQ9+4)="","",INDEX('Opinion Statement (DistHeat)'!$C:$C,KQ$8+KQ9+4))</f>
        <v/>
      </c>
      <c r="KR13" s="279" t="str">
        <f>IF(INDEX('Opinion Statement (DistHeat)'!$D:$D,KR$8+KR9+4)="","",INDEX('Opinion Statement (DistHeat)'!$D:$D,KR$8+KR9+4))</f>
        <v/>
      </c>
      <c r="KS13" s="279" t="str">
        <f>IF(INDEX('Opinion Statement (DistHeat)'!$C:$C,KS$8+KS9+5)="","",INDEX('Opinion Statement (DistHeat)'!$C:$C,KS$8+KS9+5))</f>
        <v/>
      </c>
      <c r="KT13" s="279" t="str">
        <f>IF(INDEX('Opinion Statement (DistHeat)'!$D:$D,KT$8+KT9+5)="","",INDEX('Opinion Statement (DistHeat)'!$D:$D,KT$8+KT9+5))</f>
        <v/>
      </c>
      <c r="KU13" s="279" t="str">
        <f>IF(INDEX('Opinion Statement (DistHeat)'!$C:$C,KU$8+KU9+6)="","",INDEX('Opinion Statement (DistHeat)'!$C:$C,KU$8+KU9+6))</f>
        <v/>
      </c>
      <c r="KV13" s="280" t="str">
        <f>IF(INDEX('Opinion Statement (DistHeat)'!$D:$D,KV$8+KV9+6)="","",INDEX('Opinion Statement (DistHeat)'!$D:$D,KV$8+KV9+6))</f>
        <v/>
      </c>
      <c r="KW13" s="188" t="str">
        <f>IF(INDEX('Opinion Statement (DistHeat)'!$A:$A,KW$8+KW9)="","",INDEX('Opinion Statement (DistHeat)'!$A:$A,KW$8+KW9))</f>
        <v>-- Select --</v>
      </c>
      <c r="KX13" s="188" t="str">
        <f>IF(INDEX('Opinion Statement (DistHeat)'!$C:$C,KX$8+KX9)="","",INDEX('Opinion Statement (DistHeat)'!$C:$C,KX$8+KX9))</f>
        <v/>
      </c>
      <c r="KY13" s="188" t="str">
        <f>IF(INDEX('Opinion Statement (DistHeat)'!$E:$E,KY$8+KY9)="","",INDEX('Opinion Statement (DistHeat)'!$E:$E,KY$8+KY9))</f>
        <v>-- Select --</v>
      </c>
      <c r="KZ13" s="188" t="str">
        <f>IF(INDEX('Opinion Statement (DistHeat)'!$G:$G,KZ$8+KZ9)="","",INDEX('Opinion Statement (DistHeat)'!$G:$G,KZ$8+KZ9))</f>
        <v>-- Select --</v>
      </c>
      <c r="LA13" s="188" t="str">
        <f>IF(INDEX('Opinion Statement (DistHeat)'!$A:$A,LA$8+LA9)="","",INDEX('Opinion Statement (DistHeat)'!$A:$A,LA$8+LA9))</f>
        <v>-- Select --</v>
      </c>
      <c r="LB13" s="188" t="str">
        <f>IF(INDEX('Opinion Statement (DistHeat)'!$C:$C,LB$8+LB9)="","",INDEX('Opinion Statement (DistHeat)'!$C:$C,LB$8+LB9))</f>
        <v/>
      </c>
      <c r="LC13" s="188" t="str">
        <f>IF(INDEX('Opinion Statement (DistHeat)'!$E:$E,LC$8+LC9)="","",INDEX('Opinion Statement (DistHeat)'!$E:$E,LC$8+LC9))</f>
        <v>-- Select --</v>
      </c>
      <c r="LD13" s="188" t="str">
        <f>IF(INDEX('Opinion Statement (DistHeat)'!$G:$G,LD$8+LD9)="","",INDEX('Opinion Statement (DistHeat)'!$G:$G,LD$8+LD9))</f>
        <v>-- Select --</v>
      </c>
      <c r="LE13" s="188" t="str">
        <f>IF(INDEX('Opinion Statement (DistHeat)'!$A:$A,LE$8+LE9)="","",INDEX('Opinion Statement (DistHeat)'!$A:$A,LE$8+LE9))</f>
        <v>-- Select --</v>
      </c>
      <c r="LF13" s="188" t="str">
        <f>IF(INDEX('Opinion Statement (DistHeat)'!$C:$C,LF$8+LF9)="","",INDEX('Opinion Statement (DistHeat)'!$C:$C,LF$8+LF9))</f>
        <v/>
      </c>
      <c r="LG13" s="188" t="str">
        <f>IF(INDEX('Opinion Statement (DistHeat)'!$E:$E,LG$8+LG9)="","",INDEX('Opinion Statement (DistHeat)'!$E:$E,LG$8+LG9))</f>
        <v>-- Select --</v>
      </c>
      <c r="LH13" s="188" t="str">
        <f>IF(INDEX('Opinion Statement (DistHeat)'!$G:$G,LH$8+LH9)="","",INDEX('Opinion Statement (DistHeat)'!$G:$G,LH$8+LH9))</f>
        <v>-- Select --</v>
      </c>
      <c r="LI13" s="188" t="str">
        <f>IF(INDEX('Opinion Statement (DistHeat)'!$A:$A,LI$8+LI9)="","",INDEX('Opinion Statement (DistHeat)'!$A:$A,LI$8+LI9))</f>
        <v>-- Select --</v>
      </c>
      <c r="LJ13" s="188" t="str">
        <f>IF(INDEX('Opinion Statement (DistHeat)'!$C:$C,LJ$8+LJ9)="","",INDEX('Opinion Statement (DistHeat)'!$C:$C,LJ$8+LJ9))</f>
        <v/>
      </c>
      <c r="LK13" s="188" t="str">
        <f>IF(INDEX('Opinion Statement (DistHeat)'!$E:$E,LK$8+LK9)="","",INDEX('Opinion Statement (DistHeat)'!$E:$E,LK$8+LK9))</f>
        <v>-- Select --</v>
      </c>
      <c r="LL13" s="188" t="str">
        <f>IF(INDEX('Opinion Statement (DistHeat)'!$G:$G,LL$8+LL9)="","",INDEX('Opinion Statement (DistHeat)'!$G:$G,LL$8+LL9))</f>
        <v>-- Select --</v>
      </c>
      <c r="LM13" s="188" t="str">
        <f>IF(INDEX('Opinion Statement (DistHeat)'!$A:$A,LM$8+LM9)="","",INDEX('Opinion Statement (DistHeat)'!$A:$A,LM$8+LM9))</f>
        <v>-- Select --</v>
      </c>
      <c r="LN13" s="188" t="str">
        <f>IF(INDEX('Opinion Statement (DistHeat)'!$C:$C,LN$8+LN9)="","",INDEX('Opinion Statement (DistHeat)'!$C:$C,LN$8+LN9))</f>
        <v/>
      </c>
      <c r="LO13" s="188" t="str">
        <f>IF(INDEX('Opinion Statement (DistHeat)'!$E:$E,LO$8+LO9)="","",INDEX('Opinion Statement (DistHeat)'!$E:$E,LO$8+LO9))</f>
        <v>-- Select --</v>
      </c>
      <c r="LP13" s="188" t="str">
        <f>IF(INDEX('Opinion Statement (DistHeat)'!$G:$G,LP$8+LP9)="","",INDEX('Opinion Statement (DistHeat)'!$G:$G,LP$8+LP9))</f>
        <v>-- Select --</v>
      </c>
      <c r="LQ13" s="188" t="str">
        <f>IF(INDEX('Opinion Statement (DistHeat)'!$A:$A,LQ$8+LQ9)="","",INDEX('Opinion Statement (DistHeat)'!$A:$A,LQ$8+LQ9))</f>
        <v>-- Select --</v>
      </c>
      <c r="LR13" s="188" t="str">
        <f>IF(INDEX('Opinion Statement (DistHeat)'!$C:$C,LR$8+LR9)="","",INDEX('Opinion Statement (DistHeat)'!$C:$C,LR$8+LR9))</f>
        <v/>
      </c>
      <c r="LS13" s="188" t="str">
        <f>IF(INDEX('Opinion Statement (DistHeat)'!$E:$E,LS$8+LS9)="","",INDEX('Opinion Statement (DistHeat)'!$E:$E,LS$8+LS9))</f>
        <v>-- Select --</v>
      </c>
      <c r="LT13" s="188" t="str">
        <f>IF(INDEX('Opinion Statement (DistHeat)'!$G:$G,LT$8+LT9)="","",INDEX('Opinion Statement (DistHeat)'!$G:$G,LT$8+LT9))</f>
        <v>-- Select --</v>
      </c>
      <c r="LU13" s="188" t="str">
        <f>IF(INDEX('Opinion Statement (DistHeat)'!$A:$A,LU$8+LU9)="","",INDEX('Opinion Statement (DistHeat)'!$A:$A,LU$8+LU9))</f>
        <v>-- Select --</v>
      </c>
      <c r="LV13" s="188" t="str">
        <f>IF(INDEX('Opinion Statement (DistHeat)'!$C:$C,LV$8+LV9)="","",INDEX('Opinion Statement (DistHeat)'!$C:$C,LV$8+LV9))</f>
        <v/>
      </c>
      <c r="LW13" s="188" t="str">
        <f>IF(INDEX('Opinion Statement (DistHeat)'!$E:$E,LW$8+LW9)="","",INDEX('Opinion Statement (DistHeat)'!$E:$E,LW$8+LW9))</f>
        <v>-- Select --</v>
      </c>
      <c r="LX13" s="188" t="str">
        <f>IF(INDEX('Opinion Statement (DistHeat)'!$G:$G,LX$8+LX9)="","",INDEX('Opinion Statement (DistHeat)'!$G:$G,LX$8+LX9))</f>
        <v>-- Select --</v>
      </c>
      <c r="LY13" s="188" t="str">
        <f>IF(INDEX('Opinion Statement (DistHeat)'!$A:$A,LY$8+LY9)="","",INDEX('Opinion Statement (DistHeat)'!$A:$A,LY$8+LY9))</f>
        <v>-- Select --</v>
      </c>
      <c r="LZ13" s="188" t="str">
        <f>IF(INDEX('Opinion Statement (DistHeat)'!$C:$C,LZ$8+LZ9)="","",INDEX('Opinion Statement (DistHeat)'!$C:$C,LZ$8+LZ9))</f>
        <v/>
      </c>
      <c r="MA13" s="188" t="str">
        <f>IF(INDEX('Opinion Statement (DistHeat)'!$E:$E,MA$8+MA9)="","",INDEX('Opinion Statement (DistHeat)'!$E:$E,MA$8+MA9))</f>
        <v>-- Select --</v>
      </c>
      <c r="MB13" s="188" t="str">
        <f>IF(INDEX('Opinion Statement (DistHeat)'!$G:$G,MB$8+MB9)="","",INDEX('Opinion Statement (DistHeat)'!$G:$G,MB$8+MB9))</f>
        <v>-- Select --</v>
      </c>
      <c r="MC13" s="188" t="str">
        <f>IF(INDEX('Opinion Statement (DistHeat)'!$A:$A,MC$8+MC9)="","",INDEX('Opinion Statement (DistHeat)'!$A:$A,MC$8+MC9))</f>
        <v>-- Select --</v>
      </c>
      <c r="MD13" s="188" t="str">
        <f>IF(INDEX('Opinion Statement (DistHeat)'!$C:$C,MD$8+MD9)="","",INDEX('Opinion Statement (DistHeat)'!$C:$C,MD$8+MD9))</f>
        <v/>
      </c>
      <c r="ME13" s="188" t="str">
        <f>IF(INDEX('Opinion Statement (DistHeat)'!$E:$E,ME$8+ME9)="","",INDEX('Opinion Statement (DistHeat)'!$E:$E,ME$8+ME9))</f>
        <v>-- Select --</v>
      </c>
      <c r="MF13" s="188" t="str">
        <f>IF(INDEX('Opinion Statement (DistHeat)'!$G:$G,MF$8+MF9)="","",INDEX('Opinion Statement (DistHeat)'!$G:$G,MF$8+MF9))</f>
        <v>-- Select --</v>
      </c>
      <c r="MG13" s="188" t="str">
        <f>IF(INDEX('Opinion Statement (DistHeat)'!$A:$A,MG$8+MG9)="","",INDEX('Opinion Statement (DistHeat)'!$A:$A,MG$8+MG9))</f>
        <v>-- Select --</v>
      </c>
      <c r="MH13" s="188" t="str">
        <f>IF(INDEX('Opinion Statement (DistHeat)'!$C:$C,MH$8+MH9)="","",INDEX('Opinion Statement (DistHeat)'!$C:$C,MH$8+MH9))</f>
        <v/>
      </c>
      <c r="MI13" s="188" t="str">
        <f>IF(INDEX('Opinion Statement (DistHeat)'!$E:$E,MI$8+MI9)="","",INDEX('Opinion Statement (DistHeat)'!$E:$E,MI$8+MI9))</f>
        <v>-- Select --</v>
      </c>
      <c r="MJ13" s="188" t="str">
        <f>IF(INDEX('Opinion Statement (DistHeat)'!$G:$G,MJ$8+MJ9)="","",INDEX('Opinion Statement (DistHeat)'!$G:$G,MJ$8+MJ9))</f>
        <v>-- Select --</v>
      </c>
      <c r="MK13" s="278" t="str">
        <f>IF(INDEX('Opinion Statement (DistHeat)'!$C:$C,MK$8+MK9+2)="","",INDEX('Opinion Statement (DistHeat)'!$C:$C,MK$8+MK9+2))</f>
        <v/>
      </c>
      <c r="ML13" s="279" t="str">
        <f>IF(INDEX('Opinion Statement (DistHeat)'!$D:$D,ML$8+ML9+2)="","",INDEX('Opinion Statement (DistHeat)'!$D:$D,ML$8+ML9+2))</f>
        <v/>
      </c>
      <c r="MM13" s="279" t="str">
        <f>IF(INDEX('Opinion Statement (DistHeat)'!$C:$C,MM$8+MM9+3)="","",INDEX('Opinion Statement (DistHeat)'!$C:$C,MM$8+MM9+3))</f>
        <v/>
      </c>
      <c r="MN13" s="279" t="str">
        <f>IF(INDEX('Opinion Statement (DistHeat)'!$D:$D,MN$8+MN9+3)="","",INDEX('Opinion Statement (DistHeat)'!$D:$D,MN$8+MN9+3))</f>
        <v/>
      </c>
      <c r="MO13" s="279" t="str">
        <f>IF(INDEX('Opinion Statement (DistHeat)'!$C:$C,MO$8+MO9+4)="","",INDEX('Opinion Statement (DistHeat)'!$C:$C,MO$8+MO9+4))</f>
        <v/>
      </c>
      <c r="MP13" s="279" t="str">
        <f>IF(INDEX('Opinion Statement (DistHeat)'!$D:$D,MP$8+MP9+4)="","",INDEX('Opinion Statement (DistHeat)'!$D:$D,MP$8+MP9+4))</f>
        <v/>
      </c>
      <c r="MQ13" s="279" t="str">
        <f>IF(INDEX('Opinion Statement (DistHeat)'!$C:$C,MQ$8+MQ9+5)="","",INDEX('Opinion Statement (DistHeat)'!$C:$C,MQ$8+MQ9+5))</f>
        <v/>
      </c>
      <c r="MR13" s="279" t="str">
        <f>IF(INDEX('Opinion Statement (DistHeat)'!$D:$D,MR$8+MR9+5)="","",INDEX('Opinion Statement (DistHeat)'!$D:$D,MR$8+MR9+5))</f>
        <v/>
      </c>
      <c r="MS13" s="279" t="str">
        <f>IF(INDEX('Opinion Statement (DistHeat)'!$C:$C,MS$8+MS9+6)="","",INDEX('Opinion Statement (DistHeat)'!$C:$C,MS$8+MS9+6))</f>
        <v/>
      </c>
      <c r="MT13" s="280" t="str">
        <f>IF(INDEX('Opinion Statement (DistHeat)'!$D:$D,MT$8+MT9+6)="","",INDEX('Opinion Statement (DistHeat)'!$D:$D,MT$8+MT9+6))</f>
        <v/>
      </c>
      <c r="MU13" s="188" t="str">
        <f>IF(INDEX('Opinion Statement (DistHeat)'!$A:$A,MU$8+MU9)="","",INDEX('Opinion Statement (DistHeat)'!$A:$A,MU$8+MU9))</f>
        <v>-- Select --</v>
      </c>
      <c r="MV13" s="188" t="str">
        <f>IF(INDEX('Opinion Statement (DistHeat)'!$C:$C,MV$8+MV9)="","",INDEX('Opinion Statement (DistHeat)'!$C:$C,MV$8+MV9))</f>
        <v/>
      </c>
      <c r="MW13" s="188" t="str">
        <f>IF(INDEX('Opinion Statement (DistHeat)'!$E:$E,MW$8+MW9)="","",INDEX('Opinion Statement (DistHeat)'!$E:$E,MW$8+MW9))</f>
        <v>-- Select --</v>
      </c>
      <c r="MX13" s="188" t="str">
        <f>IF(INDEX('Opinion Statement (DistHeat)'!$G:$G,MX$8+MX9)="","",INDEX('Opinion Statement (DistHeat)'!$G:$G,MX$8+MX9))</f>
        <v>-- Select --</v>
      </c>
      <c r="MY13" s="188" t="str">
        <f>IF(INDEX('Opinion Statement (DistHeat)'!$A:$A,MY$8+MY9)="","",INDEX('Opinion Statement (DistHeat)'!$A:$A,MY$8+MY9))</f>
        <v>-- Select --</v>
      </c>
      <c r="MZ13" s="188" t="str">
        <f>IF(INDEX('Opinion Statement (DistHeat)'!$C:$C,MZ$8+MZ9)="","",INDEX('Opinion Statement (DistHeat)'!$C:$C,MZ$8+MZ9))</f>
        <v/>
      </c>
      <c r="NA13" s="188" t="str">
        <f>IF(INDEX('Opinion Statement (DistHeat)'!$E:$E,NA$8+NA9)="","",INDEX('Opinion Statement (DistHeat)'!$E:$E,NA$8+NA9))</f>
        <v>-- Select --</v>
      </c>
      <c r="NB13" s="188" t="str">
        <f>IF(INDEX('Opinion Statement (DistHeat)'!$G:$G,NB$8+NB9)="","",INDEX('Opinion Statement (DistHeat)'!$G:$G,NB$8+NB9))</f>
        <v>-- Select --</v>
      </c>
      <c r="NC13" s="188" t="str">
        <f>IF(INDEX('Opinion Statement (DistHeat)'!$A:$A,NC$8+NC9)="","",INDEX('Opinion Statement (DistHeat)'!$A:$A,NC$8+NC9))</f>
        <v>-- Select --</v>
      </c>
      <c r="ND13" s="188" t="str">
        <f>IF(INDEX('Opinion Statement (DistHeat)'!$C:$C,ND$8+ND9)="","",INDEX('Opinion Statement (DistHeat)'!$C:$C,ND$8+ND9))</f>
        <v/>
      </c>
      <c r="NE13" s="188" t="str">
        <f>IF(INDEX('Opinion Statement (DistHeat)'!$E:$E,NE$8+NE9)="","",INDEX('Opinion Statement (DistHeat)'!$E:$E,NE$8+NE9))</f>
        <v>-- Select --</v>
      </c>
      <c r="NF13" s="188" t="str">
        <f>IF(INDEX('Opinion Statement (DistHeat)'!$G:$G,NF$8+NF9)="","",INDEX('Opinion Statement (DistHeat)'!$G:$G,NF$8+NF9))</f>
        <v>-- Select --</v>
      </c>
      <c r="NG13" s="188" t="str">
        <f>IF(INDEX('Opinion Statement (DistHeat)'!$A:$A,NG$8+NG9)="","",INDEX('Opinion Statement (DistHeat)'!$A:$A,NG$8+NG9))</f>
        <v>-- Select --</v>
      </c>
      <c r="NH13" s="188" t="str">
        <f>IF(INDEX('Opinion Statement (DistHeat)'!$C:$C,NH$8+NH9)="","",INDEX('Opinion Statement (DistHeat)'!$C:$C,NH$8+NH9))</f>
        <v/>
      </c>
      <c r="NI13" s="188" t="str">
        <f>IF(INDEX('Opinion Statement (DistHeat)'!$E:$E,NI$8+NI9)="","",INDEX('Opinion Statement (DistHeat)'!$E:$E,NI$8+NI9))</f>
        <v>-- Select --</v>
      </c>
      <c r="NJ13" s="188" t="str">
        <f>IF(INDEX('Opinion Statement (DistHeat)'!$G:$G,NJ$8+NJ9)="","",INDEX('Opinion Statement (DistHeat)'!$G:$G,NJ$8+NJ9))</f>
        <v>-- Select --</v>
      </c>
      <c r="NK13" s="188" t="str">
        <f>IF(INDEX('Opinion Statement (DistHeat)'!$A:$A,NK$8+NK9)="","",INDEX('Opinion Statement (DistHeat)'!$A:$A,NK$8+NK9))</f>
        <v>-- Select --</v>
      </c>
      <c r="NL13" s="188" t="str">
        <f>IF(INDEX('Opinion Statement (DistHeat)'!$C:$C,NL$8+NL9)="","",INDEX('Opinion Statement (DistHeat)'!$C:$C,NL$8+NL9))</f>
        <v/>
      </c>
      <c r="NM13" s="188" t="str">
        <f>IF(INDEX('Opinion Statement (DistHeat)'!$E:$E,NM$8+NM9)="","",INDEX('Opinion Statement (DistHeat)'!$E:$E,NM$8+NM9))</f>
        <v>-- Select --</v>
      </c>
      <c r="NN13" s="188" t="str">
        <f>IF(INDEX('Opinion Statement (DistHeat)'!$G:$G,NN$8+NN9)="","",INDEX('Opinion Statement (DistHeat)'!$G:$G,NN$8+NN9))</f>
        <v>-- Select --</v>
      </c>
      <c r="NO13" s="188" t="str">
        <f>IF(INDEX('Opinion Statement (DistHeat)'!$A:$A,NO$8+NO9)="","",INDEX('Opinion Statement (DistHeat)'!$A:$A,NO$8+NO9))</f>
        <v>-- Select --</v>
      </c>
      <c r="NP13" s="188" t="str">
        <f>IF(INDEX('Opinion Statement (DistHeat)'!$C:$C,NP$8+NP9)="","",INDEX('Opinion Statement (DistHeat)'!$C:$C,NP$8+NP9))</f>
        <v/>
      </c>
      <c r="NQ13" s="188" t="str">
        <f>IF(INDEX('Opinion Statement (DistHeat)'!$E:$E,NQ$8+NQ9)="","",INDEX('Opinion Statement (DistHeat)'!$E:$E,NQ$8+NQ9))</f>
        <v>-- Select --</v>
      </c>
      <c r="NR13" s="188" t="str">
        <f>IF(INDEX('Opinion Statement (DistHeat)'!$G:$G,NR$8+NR9)="","",INDEX('Opinion Statement (DistHeat)'!$G:$G,NR$8+NR9))</f>
        <v>-- Select --</v>
      </c>
      <c r="NS13" s="188" t="str">
        <f>IF(INDEX('Opinion Statement (DistHeat)'!$A:$A,NS$8+NS9)="","",INDEX('Opinion Statement (DistHeat)'!$A:$A,NS$8+NS9))</f>
        <v>-- Select --</v>
      </c>
      <c r="NT13" s="188" t="str">
        <f>IF(INDEX('Opinion Statement (DistHeat)'!$C:$C,NT$8+NT9)="","",INDEX('Opinion Statement (DistHeat)'!$C:$C,NT$8+NT9))</f>
        <v/>
      </c>
      <c r="NU13" s="188" t="str">
        <f>IF(INDEX('Opinion Statement (DistHeat)'!$E:$E,NU$8+NU9)="","",INDEX('Opinion Statement (DistHeat)'!$E:$E,NU$8+NU9))</f>
        <v>-- Select --</v>
      </c>
      <c r="NV13" s="188" t="str">
        <f>IF(INDEX('Opinion Statement (DistHeat)'!$G:$G,NV$8+NV9)="","",INDEX('Opinion Statement (DistHeat)'!$G:$G,NV$8+NV9))</f>
        <v>-- Select --</v>
      </c>
      <c r="NW13" s="188" t="str">
        <f>IF(INDEX('Opinion Statement (DistHeat)'!$A:$A,NW$8+NW9)="","",INDEX('Opinion Statement (DistHeat)'!$A:$A,NW$8+NW9))</f>
        <v>-- Select --</v>
      </c>
      <c r="NX13" s="188" t="str">
        <f>IF(INDEX('Opinion Statement (DistHeat)'!$C:$C,NX$8+NX9)="","",INDEX('Opinion Statement (DistHeat)'!$C:$C,NX$8+NX9))</f>
        <v/>
      </c>
      <c r="NY13" s="188" t="str">
        <f>IF(INDEX('Opinion Statement (DistHeat)'!$E:$E,NY$8+NY9)="","",INDEX('Opinion Statement (DistHeat)'!$E:$E,NY$8+NY9))</f>
        <v>-- Select --</v>
      </c>
      <c r="NZ13" s="188" t="str">
        <f>IF(INDEX('Opinion Statement (DistHeat)'!$G:$G,NZ$8+NZ9)="","",INDEX('Opinion Statement (DistHeat)'!$G:$G,NZ$8+NZ9))</f>
        <v>-- Select --</v>
      </c>
      <c r="OA13" s="188" t="str">
        <f>IF(INDEX('Opinion Statement (DistHeat)'!$A:$A,OA$8+OA9)="","",INDEX('Opinion Statement (DistHeat)'!$A:$A,OA$8+OA9))</f>
        <v>-- Select --</v>
      </c>
      <c r="OB13" s="188" t="str">
        <f>IF(INDEX('Opinion Statement (DistHeat)'!$C:$C,OB$8+OB9)="","",INDEX('Opinion Statement (DistHeat)'!$C:$C,OB$8+OB9))</f>
        <v/>
      </c>
      <c r="OC13" s="188" t="str">
        <f>IF(INDEX('Opinion Statement (DistHeat)'!$E:$E,OC$8+OC9)="","",INDEX('Opinion Statement (DistHeat)'!$E:$E,OC$8+OC9))</f>
        <v>-- Select --</v>
      </c>
      <c r="OD13" s="188" t="str">
        <f>IF(INDEX('Opinion Statement (DistHeat)'!$G:$G,OD$8+OD9)="","",INDEX('Opinion Statement (DistHeat)'!$G:$G,OD$8+OD9))</f>
        <v>-- Select --</v>
      </c>
      <c r="OE13" s="188" t="str">
        <f>IF(INDEX('Opinion Statement (DistHeat)'!$A:$A,OE$8+OE9)="","",INDEX('Opinion Statement (DistHeat)'!$A:$A,OE$8+OE9))</f>
        <v>-- Select --</v>
      </c>
      <c r="OF13" s="188" t="str">
        <f>IF(INDEX('Opinion Statement (DistHeat)'!$C:$C,OF$8+OF9)="","",INDEX('Opinion Statement (DistHeat)'!$C:$C,OF$8+OF9))</f>
        <v/>
      </c>
      <c r="OG13" s="188" t="str">
        <f>IF(INDEX('Opinion Statement (DistHeat)'!$E:$E,OG$8+OG9)="","",INDEX('Opinion Statement (DistHeat)'!$E:$E,OG$8+OG9))</f>
        <v>-- Select --</v>
      </c>
      <c r="OH13" s="188" t="str">
        <f>IF(INDEX('Opinion Statement (DistHeat)'!$G:$G,OH$8+OH9)="","",INDEX('Opinion Statement (DistHeat)'!$G:$G,OH$8+OH9))</f>
        <v>-- Select --</v>
      </c>
      <c r="OI13" s="278" t="str">
        <f>IF(INDEX('Opinion Statement (DistHeat)'!$C:$C,OI$8+OI9+2)="","",INDEX('Opinion Statement (DistHeat)'!$C:$C,OI$8+OI9+2))</f>
        <v/>
      </c>
      <c r="OJ13" s="279" t="str">
        <f>IF(INDEX('Opinion Statement (DistHeat)'!$D:$D,OJ$8+OJ9+2)="","",INDEX('Opinion Statement (DistHeat)'!$D:$D,OJ$8+OJ9+2))</f>
        <v/>
      </c>
      <c r="OK13" s="279" t="str">
        <f>IF(INDEX('Opinion Statement (DistHeat)'!$C:$C,OK$8+OK9+3)="","",INDEX('Opinion Statement (DistHeat)'!$C:$C,OK$8+OK9+3))</f>
        <v/>
      </c>
      <c r="OL13" s="279" t="str">
        <f>IF(INDEX('Opinion Statement (DistHeat)'!$D:$D,OL$8+OL9+3)="","",INDEX('Opinion Statement (DistHeat)'!$D:$D,OL$8+OL9+3))</f>
        <v/>
      </c>
      <c r="OM13" s="279" t="str">
        <f>IF(INDEX('Opinion Statement (DistHeat)'!$C:$C,OM$8+OM9+4)="","",INDEX('Opinion Statement (DistHeat)'!$C:$C,OM$8+OM9+4))</f>
        <v/>
      </c>
      <c r="ON13" s="279" t="str">
        <f>IF(INDEX('Opinion Statement (DistHeat)'!$D:$D,ON$8+ON9+4)="","",INDEX('Opinion Statement (DistHeat)'!$D:$D,ON$8+ON9+4))</f>
        <v/>
      </c>
      <c r="OO13" s="279" t="str">
        <f>IF(INDEX('Opinion Statement (DistHeat)'!$C:$C,OO$8+OO9+5)="","",INDEX('Opinion Statement (DistHeat)'!$C:$C,OO$8+OO9+5))</f>
        <v/>
      </c>
      <c r="OP13" s="279" t="str">
        <f>IF(INDEX('Opinion Statement (DistHeat)'!$D:$D,OP$8+OP9+5)="","",INDEX('Opinion Statement (DistHeat)'!$D:$D,OP$8+OP9+5))</f>
        <v/>
      </c>
      <c r="OQ13" s="279" t="str">
        <f>IF(INDEX('Opinion Statement (DistHeat)'!$C:$C,OQ$8+OQ9+6)="","",INDEX('Opinion Statement (DistHeat)'!$C:$C,OQ$8+OQ9+6))</f>
        <v/>
      </c>
      <c r="OR13" s="280" t="str">
        <f>IF(INDEX('Opinion Statement (DistHeat)'!$D:$D,OR$8+OR9+6)="","",INDEX('Opinion Statement (DistHeat)'!$D:$D,OR$8+OR9+6))</f>
        <v/>
      </c>
      <c r="OS13" s="188" t="str">
        <f>IF(INDEX('Opinion Statement (DistHeat)'!$A:$A,OS$8+OS9)="","",INDEX('Opinion Statement (DistHeat)'!$A:$A,OS$8+OS9))</f>
        <v>-- Select --</v>
      </c>
      <c r="OT13" s="188" t="str">
        <f>IF(INDEX('Opinion Statement (DistHeat)'!$C:$C,OT$8+OT9)="","",INDEX('Opinion Statement (DistHeat)'!$C:$C,OT$8+OT9))</f>
        <v/>
      </c>
      <c r="OU13" s="188" t="str">
        <f>IF(INDEX('Opinion Statement (DistHeat)'!$E:$E,OU$8+OU9)="","",INDEX('Opinion Statement (DistHeat)'!$E:$E,OU$8+OU9))</f>
        <v>-- Select --</v>
      </c>
      <c r="OV13" s="188" t="str">
        <f>IF(INDEX('Opinion Statement (DistHeat)'!$G:$G,OV$8+OV9)="","",INDEX('Opinion Statement (DistHeat)'!$G:$G,OV$8+OV9))</f>
        <v>-- Select --</v>
      </c>
      <c r="OW13" s="188" t="str">
        <f>IF(INDEX('Opinion Statement (DistHeat)'!$A:$A,OW$8+OW9)="","",INDEX('Opinion Statement (DistHeat)'!$A:$A,OW$8+OW9))</f>
        <v>-- Select --</v>
      </c>
      <c r="OX13" s="188" t="str">
        <f>IF(INDEX('Opinion Statement (DistHeat)'!$C:$C,OX$8+OX9)="","",INDEX('Opinion Statement (DistHeat)'!$C:$C,OX$8+OX9))</f>
        <v/>
      </c>
      <c r="OY13" s="188" t="str">
        <f>IF(INDEX('Opinion Statement (DistHeat)'!$E:$E,OY$8+OY9)="","",INDEX('Opinion Statement (DistHeat)'!$E:$E,OY$8+OY9))</f>
        <v>-- Select --</v>
      </c>
      <c r="OZ13" s="188" t="str">
        <f>IF(INDEX('Opinion Statement (DistHeat)'!$G:$G,OZ$8+OZ9)="","",INDEX('Opinion Statement (DistHeat)'!$G:$G,OZ$8+OZ9))</f>
        <v>-- Select --</v>
      </c>
      <c r="PA13" s="188" t="str">
        <f>IF(INDEX('Opinion Statement (DistHeat)'!$A:$A,PA$8+PA9)="","",INDEX('Opinion Statement (DistHeat)'!$A:$A,PA$8+PA9))</f>
        <v>-- Select --</v>
      </c>
      <c r="PB13" s="188" t="str">
        <f>IF(INDEX('Opinion Statement (DistHeat)'!$C:$C,PB$8+PB9)="","",INDEX('Opinion Statement (DistHeat)'!$C:$C,PB$8+PB9))</f>
        <v/>
      </c>
      <c r="PC13" s="188" t="str">
        <f>IF(INDEX('Opinion Statement (DistHeat)'!$E:$E,PC$8+PC9)="","",INDEX('Opinion Statement (DistHeat)'!$E:$E,PC$8+PC9))</f>
        <v>-- Select --</v>
      </c>
      <c r="PD13" s="188" t="str">
        <f>IF(INDEX('Opinion Statement (DistHeat)'!$G:$G,PD$8+PD9)="","",INDEX('Opinion Statement (DistHeat)'!$G:$G,PD$8+PD9))</f>
        <v>-- Select --</v>
      </c>
      <c r="PE13" s="188" t="str">
        <f>IF(INDEX('Opinion Statement (DistHeat)'!$A:$A,PE$8+PE9)="","",INDEX('Opinion Statement (DistHeat)'!$A:$A,PE$8+PE9))</f>
        <v>-- Select --</v>
      </c>
      <c r="PF13" s="188" t="str">
        <f>IF(INDEX('Opinion Statement (DistHeat)'!$C:$C,PF$8+PF9)="","",INDEX('Opinion Statement (DistHeat)'!$C:$C,PF$8+PF9))</f>
        <v/>
      </c>
      <c r="PG13" s="188" t="str">
        <f>IF(INDEX('Opinion Statement (DistHeat)'!$E:$E,PG$8+PG9)="","",INDEX('Opinion Statement (DistHeat)'!$E:$E,PG$8+PG9))</f>
        <v>-- Select --</v>
      </c>
      <c r="PH13" s="188" t="str">
        <f>IF(INDEX('Opinion Statement (DistHeat)'!$G:$G,PH$8+PH9)="","",INDEX('Opinion Statement (DistHeat)'!$G:$G,PH$8+PH9))</f>
        <v>-- Select --</v>
      </c>
      <c r="PI13" s="188" t="str">
        <f>IF(INDEX('Opinion Statement (DistHeat)'!$A:$A,PI$8+PI9)="","",INDEX('Opinion Statement (DistHeat)'!$A:$A,PI$8+PI9))</f>
        <v>-- Select --</v>
      </c>
      <c r="PJ13" s="188" t="str">
        <f>IF(INDEX('Opinion Statement (DistHeat)'!$C:$C,PJ$8+PJ9)="","",INDEX('Opinion Statement (DistHeat)'!$C:$C,PJ$8+PJ9))</f>
        <v/>
      </c>
      <c r="PK13" s="188" t="str">
        <f>IF(INDEX('Opinion Statement (DistHeat)'!$E:$E,PK$8+PK9)="","",INDEX('Opinion Statement (DistHeat)'!$E:$E,PK$8+PK9))</f>
        <v>-- Select --</v>
      </c>
      <c r="PL13" s="188" t="str">
        <f>IF(INDEX('Opinion Statement (DistHeat)'!$G:$G,PL$8+PL9)="","",INDEX('Opinion Statement (DistHeat)'!$G:$G,PL$8+PL9))</f>
        <v>-- Select --</v>
      </c>
      <c r="PM13" s="188" t="str">
        <f>IF(INDEX('Opinion Statement (DistHeat)'!$A:$A,PM$8+PM9)="","",INDEX('Opinion Statement (DistHeat)'!$A:$A,PM$8+PM9))</f>
        <v>-- Select --</v>
      </c>
      <c r="PN13" s="188" t="str">
        <f>IF(INDEX('Opinion Statement (DistHeat)'!$C:$C,PN$8+PN9)="","",INDEX('Opinion Statement (DistHeat)'!$C:$C,PN$8+PN9))</f>
        <v/>
      </c>
      <c r="PO13" s="188" t="str">
        <f>IF(INDEX('Opinion Statement (DistHeat)'!$E:$E,PO$8+PO9)="","",INDEX('Opinion Statement (DistHeat)'!$E:$E,PO$8+PO9))</f>
        <v>-- Select --</v>
      </c>
      <c r="PP13" s="188" t="str">
        <f>IF(INDEX('Opinion Statement (DistHeat)'!$G:$G,PP$8+PP9)="","",INDEX('Opinion Statement (DistHeat)'!$G:$G,PP$8+PP9))</f>
        <v>-- Select --</v>
      </c>
      <c r="PQ13" s="188" t="str">
        <f>IF(INDEX('Opinion Statement (DistHeat)'!$A:$A,PQ$8+PQ9)="","",INDEX('Opinion Statement (DistHeat)'!$A:$A,PQ$8+PQ9))</f>
        <v>-- Select --</v>
      </c>
      <c r="PR13" s="188" t="str">
        <f>IF(INDEX('Opinion Statement (DistHeat)'!$C:$C,PR$8+PR9)="","",INDEX('Opinion Statement (DistHeat)'!$C:$C,PR$8+PR9))</f>
        <v/>
      </c>
      <c r="PS13" s="188" t="str">
        <f>IF(INDEX('Opinion Statement (DistHeat)'!$E:$E,PS$8+PS9)="","",INDEX('Opinion Statement (DistHeat)'!$E:$E,PS$8+PS9))</f>
        <v>-- Select --</v>
      </c>
      <c r="PT13" s="188" t="str">
        <f>IF(INDEX('Opinion Statement (DistHeat)'!$G:$G,PT$8+PT9)="","",INDEX('Opinion Statement (DistHeat)'!$G:$G,PT$8+PT9))</f>
        <v>-- Select --</v>
      </c>
      <c r="PU13" s="188" t="str">
        <f>IF(INDEX('Opinion Statement (DistHeat)'!$A:$A,PU$8+PU9)="","",INDEX('Opinion Statement (DistHeat)'!$A:$A,PU$8+PU9))</f>
        <v>-- Select --</v>
      </c>
      <c r="PV13" s="188" t="str">
        <f>IF(INDEX('Opinion Statement (DistHeat)'!$C:$C,PV$8+PV9)="","",INDEX('Opinion Statement (DistHeat)'!$C:$C,PV$8+PV9))</f>
        <v/>
      </c>
      <c r="PW13" s="188" t="str">
        <f>IF(INDEX('Opinion Statement (DistHeat)'!$E:$E,PW$8+PW9)="","",INDEX('Opinion Statement (DistHeat)'!$E:$E,PW$8+PW9))</f>
        <v>-- Select --</v>
      </c>
      <c r="PX13" s="188" t="str">
        <f>IF(INDEX('Opinion Statement (DistHeat)'!$G:$G,PX$8+PX9)="","",INDEX('Opinion Statement (DistHeat)'!$G:$G,PX$8+PX9))</f>
        <v>-- Select --</v>
      </c>
      <c r="PY13" s="188" t="str">
        <f>IF(INDEX('Opinion Statement (DistHeat)'!$A:$A,PY$8+PY9)="","",INDEX('Opinion Statement (DistHeat)'!$A:$A,PY$8+PY9))</f>
        <v>-- Select --</v>
      </c>
      <c r="PZ13" s="188" t="str">
        <f>IF(INDEX('Opinion Statement (DistHeat)'!$C:$C,PZ$8+PZ9)="","",INDEX('Opinion Statement (DistHeat)'!$C:$C,PZ$8+PZ9))</f>
        <v/>
      </c>
      <c r="QA13" s="188" t="str">
        <f>IF(INDEX('Opinion Statement (DistHeat)'!$E:$E,QA$8+QA9)="","",INDEX('Opinion Statement (DistHeat)'!$E:$E,QA$8+QA9))</f>
        <v>-- Select --</v>
      </c>
      <c r="QB13" s="188" t="str">
        <f>IF(INDEX('Opinion Statement (DistHeat)'!$G:$G,QB$8+QB9)="","",INDEX('Opinion Statement (DistHeat)'!$G:$G,QB$8+QB9))</f>
        <v>-- Select --</v>
      </c>
      <c r="QC13" s="188" t="str">
        <f>IF(INDEX('Opinion Statement (DistHeat)'!$A:$A,QC$8+QC9)="","",INDEX('Opinion Statement (DistHeat)'!$A:$A,QC$8+QC9))</f>
        <v>-- Select --</v>
      </c>
      <c r="QD13" s="188" t="str">
        <f>IF(INDEX('Opinion Statement (DistHeat)'!$C:$C,QD$8+QD9)="","",INDEX('Opinion Statement (DistHeat)'!$C:$C,QD$8+QD9))</f>
        <v/>
      </c>
      <c r="QE13" s="188" t="str">
        <f>IF(INDEX('Opinion Statement (DistHeat)'!$E:$E,QE$8+QE9)="","",INDEX('Opinion Statement (DistHeat)'!$E:$E,QE$8+QE9))</f>
        <v>-- Select --</v>
      </c>
      <c r="QF13" s="188" t="str">
        <f>IF(INDEX('Opinion Statement (DistHeat)'!$G:$G,QF$8+QF9)="","",INDEX('Opinion Statement (DistHeat)'!$G:$G,QF$8+QF9))</f>
        <v>-- Select --</v>
      </c>
      <c r="QG13" s="278" t="str">
        <f>IF(INDEX('Opinion Statement (DistHeat)'!$C:$C,QG$8+QG9+2)="","",INDEX('Opinion Statement (DistHeat)'!$C:$C,QG$8+QG9+2))</f>
        <v/>
      </c>
      <c r="QH13" s="279" t="str">
        <f>IF(INDEX('Opinion Statement (DistHeat)'!$D:$D,QH$8+QH9+2)="","",INDEX('Opinion Statement (DistHeat)'!$D:$D,QH$8+QH9+2))</f>
        <v/>
      </c>
      <c r="QI13" s="279" t="str">
        <f>IF(INDEX('Opinion Statement (DistHeat)'!$C:$C,QI$8+QI9+3)="","",INDEX('Opinion Statement (DistHeat)'!$C:$C,QI$8+QI9+3))</f>
        <v/>
      </c>
      <c r="QJ13" s="279" t="str">
        <f>IF(INDEX('Opinion Statement (DistHeat)'!$D:$D,QJ$8+QJ9+3)="","",INDEX('Opinion Statement (DistHeat)'!$D:$D,QJ$8+QJ9+3))</f>
        <v/>
      </c>
      <c r="QK13" s="279" t="str">
        <f>IF(INDEX('Opinion Statement (DistHeat)'!$C:$C,QK$8+QK9+4)="","",INDEX('Opinion Statement (DistHeat)'!$C:$C,QK$8+QK9+4))</f>
        <v/>
      </c>
      <c r="QL13" s="279" t="str">
        <f>IF(INDEX('Opinion Statement (DistHeat)'!$D:$D,QL$8+QL9+4)="","",INDEX('Opinion Statement (DistHeat)'!$D:$D,QL$8+QL9+4))</f>
        <v/>
      </c>
      <c r="QM13" s="279" t="str">
        <f>IF(INDEX('Opinion Statement (DistHeat)'!$C:$C,QM$8+QM9+5)="","",INDEX('Opinion Statement (DistHeat)'!$C:$C,QM$8+QM9+5))</f>
        <v/>
      </c>
      <c r="QN13" s="279" t="str">
        <f>IF(INDEX('Opinion Statement (DistHeat)'!$D:$D,QN$8+QN9+5)="","",INDEX('Opinion Statement (DistHeat)'!$D:$D,QN$8+QN9+5))</f>
        <v/>
      </c>
      <c r="QO13" s="279" t="str">
        <f>IF(INDEX('Opinion Statement (DistHeat)'!$C:$C,QO$8+QO9+6)="","",INDEX('Opinion Statement (DistHeat)'!$C:$C,QO$8+QO9+6))</f>
        <v/>
      </c>
      <c r="QP13" s="280" t="str">
        <f>IF(INDEX('Opinion Statement (DistHeat)'!$D:$D,QP$8+QP9+6)="","",INDEX('Opinion Statement (DistHeat)'!$D:$D,QP$8+QP9+6))</f>
        <v/>
      </c>
      <c r="QQ13" s="188" t="str">
        <f>IF(INDEX('Opinion Statement (DistHeat)'!$A:$A,QQ$8+QQ9)="","",INDEX('Opinion Statement (DistHeat)'!$A:$A,QQ$8+QQ9))</f>
        <v>-- Select --</v>
      </c>
      <c r="QR13" s="188" t="str">
        <f>IF(INDEX('Opinion Statement (DistHeat)'!$C:$C,QR$8+QR9)="","",INDEX('Opinion Statement (DistHeat)'!$C:$C,QR$8+QR9))</f>
        <v/>
      </c>
      <c r="QS13" s="188" t="str">
        <f>IF(INDEX('Opinion Statement (DistHeat)'!$E:$E,QS$8+QS9)="","",INDEX('Opinion Statement (DistHeat)'!$E:$E,QS$8+QS9))</f>
        <v>-- Select --</v>
      </c>
      <c r="QT13" s="188" t="str">
        <f>IF(INDEX('Opinion Statement (DistHeat)'!$G:$G,QT$8+QT9)="","",INDEX('Opinion Statement (DistHeat)'!$G:$G,QT$8+QT9))</f>
        <v>-- Select --</v>
      </c>
      <c r="QU13" s="188" t="str">
        <f>IF(INDEX('Opinion Statement (DistHeat)'!$A:$A,QU$8+QU9)="","",INDEX('Opinion Statement (DistHeat)'!$A:$A,QU$8+QU9))</f>
        <v>-- Select --</v>
      </c>
      <c r="QV13" s="188" t="str">
        <f>IF(INDEX('Opinion Statement (DistHeat)'!$C:$C,QV$8+QV9)="","",INDEX('Opinion Statement (DistHeat)'!$C:$C,QV$8+QV9))</f>
        <v/>
      </c>
      <c r="QW13" s="188" t="str">
        <f>IF(INDEX('Opinion Statement (DistHeat)'!$E:$E,QW$8+QW9)="","",INDEX('Opinion Statement (DistHeat)'!$E:$E,QW$8+QW9))</f>
        <v>-- Select --</v>
      </c>
      <c r="QX13" s="188" t="str">
        <f>IF(INDEX('Opinion Statement (DistHeat)'!$G:$G,QX$8+QX9)="","",INDEX('Opinion Statement (DistHeat)'!$G:$G,QX$8+QX9))</f>
        <v>-- Select --</v>
      </c>
      <c r="QY13" s="188" t="str">
        <f>IF(INDEX('Opinion Statement (DistHeat)'!$A:$A,QY$8+QY9)="","",INDEX('Opinion Statement (DistHeat)'!$A:$A,QY$8+QY9))</f>
        <v>-- Select --</v>
      </c>
      <c r="QZ13" s="188" t="str">
        <f>IF(INDEX('Opinion Statement (DistHeat)'!$C:$C,QZ$8+QZ9)="","",INDEX('Opinion Statement (DistHeat)'!$C:$C,QZ$8+QZ9))</f>
        <v/>
      </c>
      <c r="RA13" s="188" t="str">
        <f>IF(INDEX('Opinion Statement (DistHeat)'!$E:$E,RA$8+RA9)="","",INDEX('Opinion Statement (DistHeat)'!$E:$E,RA$8+RA9))</f>
        <v>-- Select --</v>
      </c>
      <c r="RB13" s="188" t="str">
        <f>IF(INDEX('Opinion Statement (DistHeat)'!$G:$G,RB$8+RB9)="","",INDEX('Opinion Statement (DistHeat)'!$G:$G,RB$8+RB9))</f>
        <v>-- Select --</v>
      </c>
      <c r="RC13" s="188" t="str">
        <f>IF(INDEX('Opinion Statement (DistHeat)'!$A:$A,RC$8+RC9)="","",INDEX('Opinion Statement (DistHeat)'!$A:$A,RC$8+RC9))</f>
        <v>-- Select --</v>
      </c>
      <c r="RD13" s="188" t="str">
        <f>IF(INDEX('Opinion Statement (DistHeat)'!$C:$C,RD$8+RD9)="","",INDEX('Opinion Statement (DistHeat)'!$C:$C,RD$8+RD9))</f>
        <v/>
      </c>
      <c r="RE13" s="188" t="str">
        <f>IF(INDEX('Opinion Statement (DistHeat)'!$E:$E,RE$8+RE9)="","",INDEX('Opinion Statement (DistHeat)'!$E:$E,RE$8+RE9))</f>
        <v>-- Select --</v>
      </c>
      <c r="RF13" s="188" t="str">
        <f>IF(INDEX('Opinion Statement (DistHeat)'!$G:$G,RF$8+RF9)="","",INDEX('Opinion Statement (DistHeat)'!$G:$G,RF$8+RF9))</f>
        <v>-- Select --</v>
      </c>
      <c r="RG13" s="188" t="str">
        <f>IF(INDEX('Opinion Statement (DistHeat)'!$A:$A,RG$8+RG9)="","",INDEX('Opinion Statement (DistHeat)'!$A:$A,RG$8+RG9))</f>
        <v>-- Select --</v>
      </c>
      <c r="RH13" s="188" t="str">
        <f>IF(INDEX('Opinion Statement (DistHeat)'!$C:$C,RH$8+RH9)="","",INDEX('Opinion Statement (DistHeat)'!$C:$C,RH$8+RH9))</f>
        <v/>
      </c>
      <c r="RI13" s="188" t="str">
        <f>IF(INDEX('Opinion Statement (DistHeat)'!$E:$E,RI$8+RI9)="","",INDEX('Opinion Statement (DistHeat)'!$E:$E,RI$8+RI9))</f>
        <v>-- Select --</v>
      </c>
      <c r="RJ13" s="188" t="str">
        <f>IF(INDEX('Opinion Statement (DistHeat)'!$G:$G,RJ$8+RJ9)="","",INDEX('Opinion Statement (DistHeat)'!$G:$G,RJ$8+RJ9))</f>
        <v>-- Select --</v>
      </c>
      <c r="RK13" s="188" t="str">
        <f>IF(INDEX('Opinion Statement (DistHeat)'!$A:$A,RK$8+RK9)="","",INDEX('Opinion Statement (DistHeat)'!$A:$A,RK$8+RK9))</f>
        <v>-- Select --</v>
      </c>
      <c r="RL13" s="188" t="str">
        <f>IF(INDEX('Opinion Statement (DistHeat)'!$C:$C,RL$8+RL9)="","",INDEX('Opinion Statement (DistHeat)'!$C:$C,RL$8+RL9))</f>
        <v/>
      </c>
      <c r="RM13" s="188" t="str">
        <f>IF(INDEX('Opinion Statement (DistHeat)'!$E:$E,RM$8+RM9)="","",INDEX('Opinion Statement (DistHeat)'!$E:$E,RM$8+RM9))</f>
        <v>-- Select --</v>
      </c>
      <c r="RN13" s="188" t="str">
        <f>IF(INDEX('Opinion Statement (DistHeat)'!$G:$G,RN$8+RN9)="","",INDEX('Opinion Statement (DistHeat)'!$G:$G,RN$8+RN9))</f>
        <v>-- Select --</v>
      </c>
      <c r="RO13" s="188" t="str">
        <f>IF(INDEX('Opinion Statement (DistHeat)'!$A:$A,RO$8+RO9)="","",INDEX('Opinion Statement (DistHeat)'!$A:$A,RO$8+RO9))</f>
        <v>-- Select --</v>
      </c>
      <c r="RP13" s="188" t="str">
        <f>IF(INDEX('Opinion Statement (DistHeat)'!$C:$C,RP$8+RP9)="","",INDEX('Opinion Statement (DistHeat)'!$C:$C,RP$8+RP9))</f>
        <v/>
      </c>
      <c r="RQ13" s="188" t="str">
        <f>IF(INDEX('Opinion Statement (DistHeat)'!$E:$E,RQ$8+RQ9)="","",INDEX('Opinion Statement (DistHeat)'!$E:$E,RQ$8+RQ9))</f>
        <v>-- Select --</v>
      </c>
      <c r="RR13" s="188" t="str">
        <f>IF(INDEX('Opinion Statement (DistHeat)'!$G:$G,RR$8+RR9)="","",INDEX('Opinion Statement (DistHeat)'!$G:$G,RR$8+RR9))</f>
        <v>-- Select --</v>
      </c>
      <c r="RS13" s="188" t="str">
        <f>IF(INDEX('Opinion Statement (DistHeat)'!$A:$A,RS$8+RS9)="","",INDEX('Opinion Statement (DistHeat)'!$A:$A,RS$8+RS9))</f>
        <v>-- Select --</v>
      </c>
      <c r="RT13" s="188" t="str">
        <f>IF(INDEX('Opinion Statement (DistHeat)'!$C:$C,RT$8+RT9)="","",INDEX('Opinion Statement (DistHeat)'!$C:$C,RT$8+RT9))</f>
        <v/>
      </c>
      <c r="RU13" s="188" t="str">
        <f>IF(INDEX('Opinion Statement (DistHeat)'!$E:$E,RU$8+RU9)="","",INDEX('Opinion Statement (DistHeat)'!$E:$E,RU$8+RU9))</f>
        <v>-- Select --</v>
      </c>
      <c r="RV13" s="188" t="str">
        <f>IF(INDEX('Opinion Statement (DistHeat)'!$G:$G,RV$8+RV9)="","",INDEX('Opinion Statement (DistHeat)'!$G:$G,RV$8+RV9))</f>
        <v>-- Select --</v>
      </c>
      <c r="RW13" s="188" t="str">
        <f>IF(INDEX('Opinion Statement (DistHeat)'!$A:$A,RW$8+RW9)="","",INDEX('Opinion Statement (DistHeat)'!$A:$A,RW$8+RW9))</f>
        <v>-- Select --</v>
      </c>
      <c r="RX13" s="188" t="str">
        <f>IF(INDEX('Opinion Statement (DistHeat)'!$C:$C,RX$8+RX9)="","",INDEX('Opinion Statement (DistHeat)'!$C:$C,RX$8+RX9))</f>
        <v/>
      </c>
      <c r="RY13" s="188" t="str">
        <f>IF(INDEX('Opinion Statement (DistHeat)'!$E:$E,RY$8+RY9)="","",INDEX('Opinion Statement (DistHeat)'!$E:$E,RY$8+RY9))</f>
        <v>-- Select --</v>
      </c>
      <c r="RZ13" s="188" t="str">
        <f>IF(INDEX('Opinion Statement (DistHeat)'!$G:$G,RZ$8+RZ9)="","",INDEX('Opinion Statement (DistHeat)'!$G:$G,RZ$8+RZ9))</f>
        <v>-- Select --</v>
      </c>
      <c r="SA13" s="188" t="str">
        <f>IF(INDEX('Opinion Statement (DistHeat)'!$A:$A,SA$8+SA9)="","",INDEX('Opinion Statement (DistHeat)'!$A:$A,SA$8+SA9))</f>
        <v>-- Select --</v>
      </c>
      <c r="SB13" s="188" t="str">
        <f>IF(INDEX('Opinion Statement (DistHeat)'!$C:$C,SB$8+SB9)="","",INDEX('Opinion Statement (DistHeat)'!$C:$C,SB$8+SB9))</f>
        <v/>
      </c>
      <c r="SC13" s="188" t="str">
        <f>IF(INDEX('Opinion Statement (DistHeat)'!$E:$E,SC$8+SC9)="","",INDEX('Opinion Statement (DistHeat)'!$E:$E,SC$8+SC9))</f>
        <v>-- Select --</v>
      </c>
      <c r="SD13" s="188" t="str">
        <f>IF(INDEX('Opinion Statement (DistHeat)'!$G:$G,SD$8+SD9)="","",INDEX('Opinion Statement (DistHeat)'!$G:$G,SD$8+SD9))</f>
        <v>-- Select --</v>
      </c>
      <c r="SE13" s="278" t="str">
        <f>IF(INDEX('Opinion Statement (DistHeat)'!$C:$C,SE$8+SE9+2)="","",INDEX('Opinion Statement (DistHeat)'!$C:$C,SE$8+SE9+2))</f>
        <v/>
      </c>
      <c r="SF13" s="279" t="str">
        <f>IF(INDEX('Opinion Statement (DistHeat)'!$D:$D,SF$8+SF9+2)="","",INDEX('Opinion Statement (DistHeat)'!$D:$D,SF$8+SF9+2))</f>
        <v/>
      </c>
      <c r="SG13" s="279" t="str">
        <f>IF(INDEX('Opinion Statement (DistHeat)'!$C:$C,SG$8+SG9+3)="","",INDEX('Opinion Statement (DistHeat)'!$C:$C,SG$8+SG9+3))</f>
        <v/>
      </c>
      <c r="SH13" s="279" t="str">
        <f>IF(INDEX('Opinion Statement (DistHeat)'!$D:$D,SH$8+SH9+3)="","",INDEX('Opinion Statement (DistHeat)'!$D:$D,SH$8+SH9+3))</f>
        <v/>
      </c>
      <c r="SI13" s="279" t="str">
        <f>IF(INDEX('Opinion Statement (DistHeat)'!$C:$C,SI$8+SI9+4)="","",INDEX('Opinion Statement (DistHeat)'!$C:$C,SI$8+SI9+4))</f>
        <v/>
      </c>
      <c r="SJ13" s="279" t="str">
        <f>IF(INDEX('Opinion Statement (DistHeat)'!$D:$D,SJ$8+SJ9+4)="","",INDEX('Opinion Statement (DistHeat)'!$D:$D,SJ$8+SJ9+4))</f>
        <v/>
      </c>
      <c r="SK13" s="279" t="str">
        <f>IF(INDEX('Opinion Statement (DistHeat)'!$C:$C,SK$8+SK9+5)="","",INDEX('Opinion Statement (DistHeat)'!$C:$C,SK$8+SK9+5))</f>
        <v/>
      </c>
      <c r="SL13" s="279" t="str">
        <f>IF(INDEX('Opinion Statement (DistHeat)'!$D:$D,SL$8+SL9+5)="","",INDEX('Opinion Statement (DistHeat)'!$D:$D,SL$8+SL9+5))</f>
        <v/>
      </c>
      <c r="SM13" s="279" t="str">
        <f>IF(INDEX('Opinion Statement (DistHeat)'!$C:$C,SM$8+SM9+6)="","",INDEX('Opinion Statement (DistHeat)'!$C:$C,SM$8+SM9+6))</f>
        <v/>
      </c>
      <c r="SN13" s="280" t="str">
        <f>IF(INDEX('Opinion Statement (DistHeat)'!$D:$D,SN$8+SN9+6)="","",INDEX('Opinion Statement (DistHeat)'!$D:$D,SN$8+SN9+6))</f>
        <v/>
      </c>
      <c r="SO13" s="188" t="str">
        <f>IF(INDEX('Opinion Statement (DistHeat)'!$A:$A,SO$8+SO9)="","",INDEX('Opinion Statement (DistHeat)'!$A:$A,SO$8+SO9))</f>
        <v>-- Select --</v>
      </c>
      <c r="SP13" s="188" t="str">
        <f>IF(INDEX('Opinion Statement (DistHeat)'!$C:$C,SP$8+SP9)="","",INDEX('Opinion Statement (DistHeat)'!$C:$C,SP$8+SP9))</f>
        <v/>
      </c>
      <c r="SQ13" s="188" t="str">
        <f>IF(INDEX('Opinion Statement (DistHeat)'!$E:$E,SQ$8+SQ9)="","",INDEX('Opinion Statement (DistHeat)'!$E:$E,SQ$8+SQ9))</f>
        <v>-- Select --</v>
      </c>
      <c r="SR13" s="188" t="str">
        <f>IF(INDEX('Opinion Statement (DistHeat)'!$G:$G,SR$8+SR9)="","",INDEX('Opinion Statement (DistHeat)'!$G:$G,SR$8+SR9))</f>
        <v>-- Select --</v>
      </c>
      <c r="SS13" s="188" t="str">
        <f>IF(INDEX('Opinion Statement (DistHeat)'!$A:$A,SS$8+SS9)="","",INDEX('Opinion Statement (DistHeat)'!$A:$A,SS$8+SS9))</f>
        <v>-- Select --</v>
      </c>
      <c r="ST13" s="188" t="str">
        <f>IF(INDEX('Opinion Statement (DistHeat)'!$C:$C,ST$8+ST9)="","",INDEX('Opinion Statement (DistHeat)'!$C:$C,ST$8+ST9))</f>
        <v/>
      </c>
      <c r="SU13" s="188" t="str">
        <f>IF(INDEX('Opinion Statement (DistHeat)'!$E:$E,SU$8+SU9)="","",INDEX('Opinion Statement (DistHeat)'!$E:$E,SU$8+SU9))</f>
        <v>-- Select --</v>
      </c>
      <c r="SV13" s="188" t="str">
        <f>IF(INDEX('Opinion Statement (DistHeat)'!$G:$G,SV$8+SV9)="","",INDEX('Opinion Statement (DistHeat)'!$G:$G,SV$8+SV9))</f>
        <v>-- Select --</v>
      </c>
      <c r="SW13" s="188" t="str">
        <f>IF(INDEX('Opinion Statement (DistHeat)'!$A:$A,SW$8+SW9)="","",INDEX('Opinion Statement (DistHeat)'!$A:$A,SW$8+SW9))</f>
        <v>-- Select --</v>
      </c>
      <c r="SX13" s="188" t="str">
        <f>IF(INDEX('Opinion Statement (DistHeat)'!$C:$C,SX$8+SX9)="","",INDEX('Opinion Statement (DistHeat)'!$C:$C,SX$8+SX9))</f>
        <v/>
      </c>
      <c r="SY13" s="188" t="str">
        <f>IF(INDEX('Opinion Statement (DistHeat)'!$E:$E,SY$8+SY9)="","",INDEX('Opinion Statement (DistHeat)'!$E:$E,SY$8+SY9))</f>
        <v>-- Select --</v>
      </c>
      <c r="SZ13" s="188" t="str">
        <f>IF(INDEX('Opinion Statement (DistHeat)'!$G:$G,SZ$8+SZ9)="","",INDEX('Opinion Statement (DistHeat)'!$G:$G,SZ$8+SZ9))</f>
        <v>-- Select --</v>
      </c>
      <c r="TA13" s="188" t="str">
        <f>IF(INDEX('Opinion Statement (DistHeat)'!$A:$A,TA$8+TA9)="","",INDEX('Opinion Statement (DistHeat)'!$A:$A,TA$8+TA9))</f>
        <v>-- Select --</v>
      </c>
      <c r="TB13" s="188" t="str">
        <f>IF(INDEX('Opinion Statement (DistHeat)'!$C:$C,TB$8+TB9)="","",INDEX('Opinion Statement (DistHeat)'!$C:$C,TB$8+TB9))</f>
        <v/>
      </c>
      <c r="TC13" s="188" t="str">
        <f>IF(INDEX('Opinion Statement (DistHeat)'!$E:$E,TC$8+TC9)="","",INDEX('Opinion Statement (DistHeat)'!$E:$E,TC$8+TC9))</f>
        <v>-- Select --</v>
      </c>
      <c r="TD13" s="188" t="str">
        <f>IF(INDEX('Opinion Statement (DistHeat)'!$G:$G,TD$8+TD9)="","",INDEX('Opinion Statement (DistHeat)'!$G:$G,TD$8+TD9))</f>
        <v>-- Select --</v>
      </c>
      <c r="TE13" s="188" t="str">
        <f>IF(INDEX('Opinion Statement (DistHeat)'!$A:$A,TE$8+TE9)="","",INDEX('Opinion Statement (DistHeat)'!$A:$A,TE$8+TE9))</f>
        <v>-- Select --</v>
      </c>
      <c r="TF13" s="188" t="str">
        <f>IF(INDEX('Opinion Statement (DistHeat)'!$C:$C,TF$8+TF9)="","",INDEX('Opinion Statement (DistHeat)'!$C:$C,TF$8+TF9))</f>
        <v/>
      </c>
      <c r="TG13" s="188" t="str">
        <f>IF(INDEX('Opinion Statement (DistHeat)'!$E:$E,TG$8+TG9)="","",INDEX('Opinion Statement (DistHeat)'!$E:$E,TG$8+TG9))</f>
        <v>-- Select --</v>
      </c>
      <c r="TH13" s="188" t="str">
        <f>IF(INDEX('Opinion Statement (DistHeat)'!$G:$G,TH$8+TH9)="","",INDEX('Opinion Statement (DistHeat)'!$G:$G,TH$8+TH9))</f>
        <v>-- Select --</v>
      </c>
      <c r="TI13" s="188" t="str">
        <f>IF(INDEX('Opinion Statement (DistHeat)'!$A:$A,TI$8+TI9)="","",INDEX('Opinion Statement (DistHeat)'!$A:$A,TI$8+TI9))</f>
        <v>-- Select --</v>
      </c>
      <c r="TJ13" s="188" t="str">
        <f>IF(INDEX('Opinion Statement (DistHeat)'!$C:$C,TJ$8+TJ9)="","",INDEX('Opinion Statement (DistHeat)'!$C:$C,TJ$8+TJ9))</f>
        <v/>
      </c>
      <c r="TK13" s="188" t="str">
        <f>IF(INDEX('Opinion Statement (DistHeat)'!$E:$E,TK$8+TK9)="","",INDEX('Opinion Statement (DistHeat)'!$E:$E,TK$8+TK9))</f>
        <v>-- Select --</v>
      </c>
      <c r="TL13" s="188" t="str">
        <f>IF(INDEX('Opinion Statement (DistHeat)'!$G:$G,TL$8+TL9)="","",INDEX('Opinion Statement (DistHeat)'!$G:$G,TL$8+TL9))</f>
        <v>-- Select --</v>
      </c>
      <c r="TM13" s="188" t="str">
        <f>IF(INDEX('Opinion Statement (DistHeat)'!$A:$A,TM$8+TM9)="","",INDEX('Opinion Statement (DistHeat)'!$A:$A,TM$8+TM9))</f>
        <v>-- Select --</v>
      </c>
      <c r="TN13" s="188" t="str">
        <f>IF(INDEX('Opinion Statement (DistHeat)'!$C:$C,TN$8+TN9)="","",INDEX('Opinion Statement (DistHeat)'!$C:$C,TN$8+TN9))</f>
        <v/>
      </c>
      <c r="TO13" s="188" t="str">
        <f>IF(INDEX('Opinion Statement (DistHeat)'!$E:$E,TO$8+TO9)="","",INDEX('Opinion Statement (DistHeat)'!$E:$E,TO$8+TO9))</f>
        <v>-- Select --</v>
      </c>
      <c r="TP13" s="188" t="str">
        <f>IF(INDEX('Opinion Statement (DistHeat)'!$G:$G,TP$8+TP9)="","",INDEX('Opinion Statement (DistHeat)'!$G:$G,TP$8+TP9))</f>
        <v>-- Select --</v>
      </c>
      <c r="TQ13" s="188" t="str">
        <f>IF(INDEX('Opinion Statement (DistHeat)'!$A:$A,TQ$8+TQ9)="","",INDEX('Opinion Statement (DistHeat)'!$A:$A,TQ$8+TQ9))</f>
        <v>-- Select --</v>
      </c>
      <c r="TR13" s="188" t="str">
        <f>IF(INDEX('Opinion Statement (DistHeat)'!$C:$C,TR$8+TR9)="","",INDEX('Opinion Statement (DistHeat)'!$C:$C,TR$8+TR9))</f>
        <v/>
      </c>
      <c r="TS13" s="188" t="str">
        <f>IF(INDEX('Opinion Statement (DistHeat)'!$E:$E,TS$8+TS9)="","",INDEX('Opinion Statement (DistHeat)'!$E:$E,TS$8+TS9))</f>
        <v>-- Select --</v>
      </c>
      <c r="TT13" s="188" t="str">
        <f>IF(INDEX('Opinion Statement (DistHeat)'!$G:$G,TT$8+TT9)="","",INDEX('Opinion Statement (DistHeat)'!$G:$G,TT$8+TT9))</f>
        <v>-- Select --</v>
      </c>
      <c r="TU13" s="188" t="str">
        <f>IF(INDEX('Opinion Statement (DistHeat)'!$A:$A,TU$8+TU9)="","",INDEX('Opinion Statement (DistHeat)'!$A:$A,TU$8+TU9))</f>
        <v>-- Select --</v>
      </c>
      <c r="TV13" s="188" t="str">
        <f>IF(INDEX('Opinion Statement (DistHeat)'!$C:$C,TV$8+TV9)="","",INDEX('Opinion Statement (DistHeat)'!$C:$C,TV$8+TV9))</f>
        <v/>
      </c>
      <c r="TW13" s="188" t="str">
        <f>IF(INDEX('Opinion Statement (DistHeat)'!$E:$E,TW$8+TW9)="","",INDEX('Opinion Statement (DistHeat)'!$E:$E,TW$8+TW9))</f>
        <v>-- Select --</v>
      </c>
      <c r="TX13" s="188" t="str">
        <f>IF(INDEX('Opinion Statement (DistHeat)'!$G:$G,TX$8+TX9)="","",INDEX('Opinion Statement (DistHeat)'!$G:$G,TX$8+TX9))</f>
        <v>-- Select --</v>
      </c>
      <c r="TY13" s="188" t="str">
        <f>IF(INDEX('Opinion Statement (DistHeat)'!$A:$A,TY$8+TY9)="","",INDEX('Opinion Statement (DistHeat)'!$A:$A,TY$8+TY9))</f>
        <v>-- Select --</v>
      </c>
      <c r="TZ13" s="188" t="str">
        <f>IF(INDEX('Opinion Statement (DistHeat)'!$C:$C,TZ$8+TZ9)="","",INDEX('Opinion Statement (DistHeat)'!$C:$C,TZ$8+TZ9))</f>
        <v/>
      </c>
      <c r="UA13" s="188" t="str">
        <f>IF(INDEX('Opinion Statement (DistHeat)'!$E:$E,UA$8+UA9)="","",INDEX('Opinion Statement (DistHeat)'!$E:$E,UA$8+UA9))</f>
        <v>-- Select --</v>
      </c>
      <c r="UB13" s="188" t="str">
        <f>IF(INDEX('Opinion Statement (DistHeat)'!$G:$G,UB$8+UB9)="","",INDEX('Opinion Statement (DistHeat)'!$G:$G,UB$8+UB9))</f>
        <v>-- Select --</v>
      </c>
      <c r="UC13" s="278" t="str">
        <f>IF(INDEX('Opinion Statement (DistHeat)'!$C:$C,UC$8+UC9+2)="","",INDEX('Opinion Statement (DistHeat)'!$C:$C,UC$8+UC9+2))</f>
        <v/>
      </c>
      <c r="UD13" s="279" t="str">
        <f>IF(INDEX('Opinion Statement (DistHeat)'!$D:$D,UD$8+UD9+2)="","",INDEX('Opinion Statement (DistHeat)'!$D:$D,UD$8+UD9+2))</f>
        <v/>
      </c>
      <c r="UE13" s="279" t="str">
        <f>IF(INDEX('Opinion Statement (DistHeat)'!$C:$C,UE$8+UE9+3)="","",INDEX('Opinion Statement (DistHeat)'!$C:$C,UE$8+UE9+3))</f>
        <v/>
      </c>
      <c r="UF13" s="279" t="str">
        <f>IF(INDEX('Opinion Statement (DistHeat)'!$D:$D,UF$8+UF9+3)="","",INDEX('Opinion Statement (DistHeat)'!$D:$D,UF$8+UF9+3))</f>
        <v/>
      </c>
      <c r="UG13" s="279" t="str">
        <f>IF(INDEX('Opinion Statement (DistHeat)'!$C:$C,UG$8+UG9+4)="","",INDEX('Opinion Statement (DistHeat)'!$C:$C,UG$8+UG9+4))</f>
        <v/>
      </c>
      <c r="UH13" s="279" t="str">
        <f>IF(INDEX('Opinion Statement (DistHeat)'!$D:$D,UH$8+UH9+4)="","",INDEX('Opinion Statement (DistHeat)'!$D:$D,UH$8+UH9+4))</f>
        <v/>
      </c>
      <c r="UI13" s="279" t="str">
        <f>IF(INDEX('Opinion Statement (DistHeat)'!$C:$C,UI$8+UI9+5)="","",INDEX('Opinion Statement (DistHeat)'!$C:$C,UI$8+UI9+5))</f>
        <v/>
      </c>
      <c r="UJ13" s="279" t="str">
        <f>IF(INDEX('Opinion Statement (DistHeat)'!$D:$D,UJ$8+UJ9+5)="","",INDEX('Opinion Statement (DistHeat)'!$D:$D,UJ$8+UJ9+5))</f>
        <v/>
      </c>
      <c r="UK13" s="279" t="str">
        <f>IF(INDEX('Opinion Statement (DistHeat)'!$C:$C,UK$8+UK9+6)="","",INDEX('Opinion Statement (DistHeat)'!$C:$C,UK$8+UK9+6))</f>
        <v/>
      </c>
      <c r="UL13" s="280" t="str">
        <f>IF(INDEX('Opinion Statement (DistHeat)'!$D:$D,UL$8+UL9+6)="","",INDEX('Opinion Statement (DistHeat)'!$D:$D,UL$8+UL9+6))</f>
        <v/>
      </c>
      <c r="UM13" s="279" t="str">
        <f>IF(INDEX('Opinion Statement (DistHeat)'!$C:$C,UM$8)="","",INDEX('Opinion Statement (DistHeat)'!$C:$C,UM$8))</f>
        <v>-- Select --</v>
      </c>
      <c r="UN13" s="279" t="str">
        <f>IF(INDEX('Opinion Statement (DistHeat)'!$C:$C,UN$8)="","",INDEX('Opinion Statement (DistHeat)'!$C:$C,UN$8))</f>
        <v>-- Select --</v>
      </c>
      <c r="UO13" s="279" t="str">
        <f>IF(INDEX('Opinion Statement (DistHeat)'!$C:$C,UO$8)="","",INDEX('Opinion Statement (DistHeat)'!$C:$C,UO$8))</f>
        <v>-- Select --</v>
      </c>
      <c r="UP13" s="279" t="str">
        <f>IF(INDEX('Opinion Statement (DistHeat)'!$C:$C,UP$8)="","",INDEX('Opinion Statement (DistHeat)'!$C:$C,UP$8))</f>
        <v/>
      </c>
      <c r="UQ13" s="279" t="str">
        <f>IF(INDEX('Opinion Statement (DistHeat)'!$C:$C,UQ$8)="","",INDEX('Opinion Statement (DistHeat)'!$C:$C,UQ$8))</f>
        <v/>
      </c>
      <c r="UR13" s="279" t="str">
        <f>IF(INDEX('Opinion Statement (DistHeat)'!$C:$C,UR$8)="","",INDEX('Opinion Statement (DistHeat)'!$C:$C,UR$8))</f>
        <v/>
      </c>
      <c r="US13" s="279" t="str">
        <f>IF(INDEX('Opinion Statement (DistHeat)'!$C:$C,US$8)="","",INDEX('Opinion Statement (DistHeat)'!$C:$C,US$8))</f>
        <v/>
      </c>
      <c r="UT13" s="279" t="str">
        <f>IF(INDEX('Opinion Statement (DistHeat)'!$C:$C,UT$8)="","",INDEX('Opinion Statement (DistHeat)'!$C:$C,UT$8))</f>
        <v/>
      </c>
      <c r="UU13" s="279" t="str">
        <f>IF(INDEX('Opinion Statement (DistHeat)'!$C:$C,UU$8)="","",INDEX('Opinion Statement (DistHeat)'!$C:$C,UU$8))</f>
        <v/>
      </c>
      <c r="UV13" s="279" t="str">
        <f>IF(INDEX('Opinion Statement (DistHeat)'!$C:$C,UV$8)="","",INDEX('Opinion Statement (DistHeat)'!$C:$C,UV$8))</f>
        <v/>
      </c>
      <c r="UW13" s="279" t="str">
        <f>IF(INDEX('Opinion Statement (DistHeat)'!$C:$C,UW$8)="","",INDEX('Opinion Statement (DistHeat)'!$C:$C,UW$8))</f>
        <v/>
      </c>
      <c r="UX13" s="279" t="str">
        <f>IF(INDEX('Opinion Statement (DistHeat)'!$C:$C,UX$8)="","",INDEX('Opinion Statement (DistHeat)'!$C:$C,UX$8))</f>
        <v/>
      </c>
      <c r="UY13" s="279" t="str">
        <f>IF(INDEX('Opinion Statement (DistHeat)'!$C:$C,UY$8)="","",INDEX('Opinion Statement (DistHeat)'!$C:$C,UY$8))</f>
        <v/>
      </c>
      <c r="UZ13" s="279" t="str">
        <f>IF(INDEX('Opinion Statement (DistHeat)'!$C:$C,UZ$8)="","",INDEX('Opinion Statement (DistHeat)'!$C:$C,UZ$8))</f>
        <v/>
      </c>
      <c r="VA13" s="279" t="str">
        <f>IF(INDEX('Opinion Statement (DistHeat)'!$C:$C,VA$8)="","",INDEX('Opinion Statement (DistHeat)'!$C:$C,VA$8))</f>
        <v/>
      </c>
      <c r="VB13" s="279" t="str">
        <f>IF(INDEX('Opinion Statement (DistHeat)'!$C:$C,VB$8)="","",INDEX('Opinion Statement (DistHeat)'!$C:$C,VB$8))</f>
        <v/>
      </c>
      <c r="VC13" s="279" t="str">
        <f>IF(INDEX('Opinion Statement (DistHeat)'!$C:$C,VC$8)="","",INDEX('Opinion Statement (DistHeat)'!$C:$C,VC$8))</f>
        <v/>
      </c>
      <c r="VD13" s="279" t="str">
        <f>IF(INDEX('Opinion Statement (DistHeat)'!$C:$C,VD$8)="","",INDEX('Opinion Statement (DistHeat)'!$C:$C,VD$8))</f>
        <v/>
      </c>
      <c r="VE13" s="279" t="str">
        <f>IF(INDEX('Opinion Statement (DistHeat)'!$C:$C,VE$8)="","",INDEX('Opinion Statement (DistHeat)'!$C:$C,VE$8))</f>
        <v/>
      </c>
      <c r="VF13" s="279" t="str">
        <f>IF(INDEX('Opinion Statement (DistHeat)'!$C:$C,VF$8)="","",INDEX('Opinion Statement (DistHeat)'!$C:$C,VF$8))</f>
        <v/>
      </c>
      <c r="VG13" s="279" t="str">
        <f>IF(INDEX('Opinion Statement (DistHeat)'!$C:$C,VG$8)="","",INDEX('Opinion Statement (DistHeat)'!$C:$C,VG$8))</f>
        <v/>
      </c>
      <c r="VH13" s="279" t="str">
        <f>IF(INDEX('Opinion Statement (DistHeat)'!$C:$C,VH$8)="","",INDEX('Opinion Statement (DistHeat)'!$C:$C,VH$8))</f>
        <v/>
      </c>
      <c r="VI13" s="279" t="str">
        <f>IF(INDEX('Opinion Statement (DistHeat)'!$C:$C,VI$8+VI9)="","",INDEX('Opinion Statement (DistHeat)'!$C:$C,VI$8+VI9))</f>
        <v/>
      </c>
      <c r="VJ13" s="279" t="str">
        <f>IF(INDEX('Opinion Statement (DistHeat)'!$C:$C,VJ$8)="","",INDEX('Opinion Statement (DistHeat)'!$C:$C,VJ$8))</f>
        <v/>
      </c>
      <c r="VK13" s="279" t="str">
        <f>IF(INDEX('Opinion Statement (DistHeat)'!$C:$C,VK$8+VK9)="","",INDEX('Opinion Statement (DistHeat)'!$C:$C,VK$8+VK9))</f>
        <v/>
      </c>
      <c r="VL13" s="279" t="str">
        <f>IF(INDEX('Opinion Statement (DistHeat)'!$C:$C,VL$8)="","",INDEX('Opinion Statement (DistHeat)'!$C:$C,VL$8))</f>
        <v/>
      </c>
      <c r="VM13" s="279" t="str">
        <f>IF(INDEX('Opinion Statement (DistHeat)'!$C:$C,VM$8+VM9)="","",INDEX('Opinion Statement (DistHeat)'!$C:$C,VM$8+VM9))</f>
        <v/>
      </c>
      <c r="VN13" s="279" t="str">
        <f>IF(INDEX('Opinion Statement (DistHeat)'!$C:$C,VN$8)="","",INDEX('Opinion Statement (DistHeat)'!$C:$C,VN$8))</f>
        <v/>
      </c>
      <c r="VO13" s="279" t="str">
        <f>IF(INDEX('Opinion Statement (DistHeat)'!$C:$C,VO$8)="","",INDEX('Opinion Statement (DistHeat)'!$C:$C,VO$8))</f>
        <v/>
      </c>
      <c r="VP13" s="279" t="str">
        <f>IF(INDEX('Opinion Statement (DistHeat)'!$C:$C,VP$8)="","",INDEX('Opinion Statement (DistHeat)'!$C:$C,VP$8))</f>
        <v/>
      </c>
      <c r="VQ13" s="279" t="str">
        <f>IF(INDEX('Opinion Statement (DistHeat)'!$C:$C,VQ$8+VQ9)="","",INDEX('Opinion Statement (DistHeat)'!$C:$C,VQ$8+VQ9))</f>
        <v/>
      </c>
      <c r="VR13" s="279" t="str">
        <f>IF(INDEX('Opinion Statement (DistHeat)'!$C:$C,VR$8)="","",INDEX('Opinion Statement (DistHeat)'!$C:$C,VR$8))</f>
        <v/>
      </c>
      <c r="VS13" s="279" t="str">
        <f>IF(INDEX('Opinion Statement (DistHeat)'!$C:$C,VS$8)="","",INDEX('Opinion Statement (DistHeat)'!$C:$C,VS$8))</f>
        <v/>
      </c>
      <c r="VT13" s="279" t="str">
        <f>IF(INDEX('Opinion Statement (DistHeat)'!$C:$C,VT$8+VT9)="","",INDEX('Opinion Statement (DistHeat)'!$C:$C,VT$8+VT9))</f>
        <v/>
      </c>
      <c r="VU13" s="279" t="str">
        <f>IF(INDEX('Opinion Statement (DistHeat)'!$C:$C,VU$8)="","",INDEX('Opinion Statement (DistHeat)'!$C:$C,VU$8))</f>
        <v/>
      </c>
      <c r="VV13" s="279" t="str">
        <f>IF(INDEX('Opinion Statement (DistHeat)'!$C:$C,VV$8+VV9)="","",INDEX('Opinion Statement (DistHeat)'!$C:$C,VV$8+VV9))</f>
        <v/>
      </c>
      <c r="VW13" s="279" t="str">
        <f>IF(INDEX('Opinion Statement (DistHeat)'!$C:$C,VW$8)="","",INDEX('Opinion Statement (DistHeat)'!$C:$C,VW$8))</f>
        <v/>
      </c>
      <c r="VX13" s="279" t="str">
        <f>IF(INDEX('Opinion Statement (DistHeat)'!$C:$C,VX$8+VX9)="","",INDEX('Opinion Statement (DistHeat)'!$C:$C,VX$8+VX9))</f>
        <v/>
      </c>
      <c r="VY13" s="279" t="str">
        <f>IF(INDEX('Opinion Statement (DistHeat)'!$C:$C,VY$8)="","",INDEX('Opinion Statement (DistHeat)'!$C:$C,VY$8))</f>
        <v/>
      </c>
      <c r="VZ13" s="279" t="str">
        <f>IF(INDEX('Opinion Statement (DistHeat)'!$C:$C,VZ$8+VZ9)="","",INDEX('Opinion Statement (DistHeat)'!$C:$C,VZ$8+VZ9))</f>
        <v/>
      </c>
      <c r="WA13" s="279" t="str">
        <f>IF(INDEX('Opinion Statement (DistHeat)'!$C:$C,WA$8)="","",INDEX('Opinion Statement (DistHeat)'!$C:$C,WA$8))</f>
        <v/>
      </c>
      <c r="WB13" s="279" t="str">
        <f>IF(INDEX('Opinion Statement (DistHeat)'!$C:$C,WB$8+WB9)="","",INDEX('Opinion Statement (DistHeat)'!$C:$C,WB$8+WB9))</f>
        <v/>
      </c>
      <c r="WC13" s="112">
        <f>COUNTA($F$27:$F$36)-COUNTIF($F$27:$F$36,"")</f>
        <v>0</v>
      </c>
      <c r="WD13" s="193">
        <f>COUNTIF($G$27:$G$36,EUConstYes)</f>
        <v>0</v>
      </c>
      <c r="WE13" s="112">
        <f>COUNTA($I$27:$I$36)-COUNTIF($I$27:$I$36,"")</f>
        <v>0</v>
      </c>
      <c r="WF13" s="193">
        <f>COUNTIF($J$27:$J$36,EUConstYes)</f>
        <v>0</v>
      </c>
      <c r="WG13" s="112">
        <f>COUNTA($L$27:$L$36)-COUNTIF($L$27:$L$36,"")</f>
        <v>0</v>
      </c>
      <c r="WH13" s="193">
        <f>COUNTIF($M$27:$M$36,EUConstYes)</f>
        <v>0</v>
      </c>
      <c r="WI13" s="112">
        <f>COUNTA($O$27:$O$36)-COUNTIF($O$27:$O$36,"")</f>
        <v>0</v>
      </c>
      <c r="WJ13" s="112">
        <f>COUNTA($Q$27:$Q$36)-COUNTIF($Q$27:$Q$36,"")</f>
        <v>0</v>
      </c>
      <c r="WK13" s="193">
        <f>COUNTIF($M$27:$M$36,EUConstYes)</f>
        <v>0</v>
      </c>
      <c r="WL13" s="279" t="str">
        <f>IF(INDEX('Opinion Statement (DistHeat)'!$C:$C,WL$8)="","",INDEX('Opinion Statement (DistHeat)'!$C:$C,WL$8))</f>
        <v xml:space="preserve">Извършихме проверка на данните, използвани за доказване дали са постигнати ключовите етапи и целите, докладвани от гореспоменатото топлофикационно дружество в неговия доклад, както е посочено по-горе.  Въз основа на извършената работа по проверката (вж. приложение 2) тези данни са коректно посочени.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v>
      </c>
      <c r="WM13" s="279" t="str">
        <f>IF(INDEX('Opinion Statement (DistHeat)'!$C:$C,WM$8)="","",INDEX('Opinion Statement (DistHeat)'!$C:$C,WM$8))</f>
        <v xml:space="preserve">Извършихме проверка на данните, използвани за доказване дали са постигнати ключовите етапи и целите, докладвани от гореспоменатото топлофикационно дружество в неговия доклад, както е посочено по-горе. Въз основа на извършената работа по проверката (вж. приложение 2) тези данни са посочени точно, с изключение на точките, изброени по-долу.
Потвърждаваме също така, че ключовите етапи и целите, изброени в плана за неутралност по отношение на климата и доклада за неутралност по отношение на климата, са съгласувани и че те са постигнати за отчетния период.
</v>
      </c>
      <c r="WN13" s="279" t="str">
        <f>IF(INDEX('Opinion Statement (DistHeat)'!$C:$C,WN$8)="","",INDEX('Opinion Statement (DistHeat)'!$C:$C,WN$8))</f>
        <v>1.</v>
      </c>
      <c r="WO13" s="279" t="str">
        <f>IF(INDEX('Opinion Statement (DistHeat)'!$C:$C,WO$8)="","",INDEX('Opinion Statement (DistHeat)'!$C:$C,WO$8))</f>
        <v/>
      </c>
      <c r="WP13" s="279" t="str">
        <f>IF(INDEX('Opinion Statement (DistHeat)'!$C:$C,WP$8)="","",INDEX('Opinion Statement (DistHeat)'!$C:$C,WP$8))</f>
        <v/>
      </c>
      <c r="WQ13" s="279" t="str">
        <f>IF(INDEX('Opinion Statement (DistHeat)'!$C:$C,WQ$8)="","",INDEX('Opinion Statement (DistHeat)'!$C:$C,WQ$8))</f>
        <v/>
      </c>
      <c r="WR13" s="279" t="str">
        <f>IF(INDEX('Opinion Statement (DistHeat)'!$C:$C,WR$8)="","",INDEX('Opinion Statement (DistHeat)'!$C:$C,WR$8))</f>
        <v/>
      </c>
      <c r="WS13" s="279" t="str">
        <f>IF(INDEX('Opinion Statement (DistHeat)'!$C:$C,WS$8)="","",INDEX('Opinion Statement (DistHeat)'!$C:$C,WS$8))</f>
        <v/>
      </c>
      <c r="WT13" s="279" t="str">
        <f>IF(INDEX('Opinion Statement (DistHeat)'!$C:$C,WT$8)="","",INDEX('Opinion Statement (DistHeat)'!$C:$C,WT$8))</f>
        <v/>
      </c>
      <c r="WU13" s="279" t="str">
        <f>IF(INDEX('Opinion Statement (DistHeat)'!$C:$C,WU$8)="","",INDEX('Opinion Statement (DistHeat)'!$C:$C,WU$8))</f>
        <v/>
      </c>
      <c r="WV13" s="279" t="str">
        <f>IF(INDEX('Opinion Statement (DistHeat)'!$C:$C,WV$8)="","",INDEX('Opinion Statement (DistHeat)'!$C:$C,WV$8))</f>
        <v/>
      </c>
      <c r="WW13" s="279" t="str">
        <f>IF(INDEX('Opinion Statement (DistHeat)'!$C:$C,WW$8)="","",INDEX('Opinion Statement (DistHeat)'!$C:$C,WW$8))</f>
        <v/>
      </c>
      <c r="WX13" s="279" t="str">
        <f>IF(INDEX('Opinion Statement (DistHeat)'!$C:$C,WX$8)="","",INDEX('Opinion Statement (DistHeat)'!$C:$C,WX$8))</f>
        <v xml:space="preserve">Извършихме проверка на данните, използвани за доказване дали са постигнати ключовите етапи и целите, докладвани от гореспоменатото топлофикационно дружество в неговия доклад, както е посочено по-горе.  Въз основа на извършената работа по проверката (вж. приложение 2) тези данни НЕ МОГАТ да бъдат проверени като несъдържащи съществени неточности поради изброените по-долу причини; и/или 
един или повече от ключовите етапи или целите, изброени в плана за неутралност по отношение на климата и доклада за неутралност по отношение на климата за отчетния период, НЕ са постигнати.
</v>
      </c>
      <c r="WY13" s="279" t="str">
        <f>IF(INDEX('Opinion Statement (DistHeat)'!$C:$C,WY$8)="","",INDEX('Opinion Statement (DistHeat)'!$C:$C,WY$8))</f>
        <v>• некоригирана съществена неточност (индивидуална или съвкупна).</v>
      </c>
      <c r="WZ13" s="279" t="str">
        <f>IF(INDEX('Opinion Statement (DistHeat)'!$C:$C,WZ$8)="","",INDEX('Opinion Statement (DistHeat)'!$C:$C,WZ$8))</f>
        <v>• обхватът на проверката е твърде ограничен поради:</v>
      </c>
      <c r="XA13" s="279" t="str">
        <f>IF(INDEX('Opinion Statement (DistHeat)'!$C:$C,XA$8)="","",INDEX('Opinion Statement (DistHeat)'!$C:$C,XA$8))</f>
        <v>пропуски или ограничения в данните или информацията, предоставени за проверка, така че да не могат да бъдат получени достатъчно доказателства за оценка на доклада с разумна степен на увереност или за извършване на проверката</v>
      </c>
      <c r="XB13" s="279" t="str">
        <f>IF(INDEX('Opinion Statement (DistHeat)'!$C:$C,XB$8)="","",INDEX('Opinion Statement (DistHeat)'!$C:$C,XB$8))</f>
        <v>- планът за неутралност по отношение на климата не предоставя достатъчен обхват или яснота, за да се стигне до заключение от проверката</v>
      </c>
      <c r="XC13" s="279" t="str">
        <f>IF(INDEX('Opinion Statement (DistHeat)'!$C:$C,XC$8)="","",INDEX('Opinion Statement (DistHeat)'!$C:$C,XC$8))</f>
        <v>- планът за неутралност по отношение на климата не е проверен или се счита за несъответстващ</v>
      </c>
      <c r="XD13" s="279" t="str">
        <f>IF(INDEX('Opinion Statement (DistHeat)'!$C:$C,XD$8)="","",INDEX('Opinion Statement (DistHeat)'!$C:$C,XD$8))</f>
        <v/>
      </c>
      <c r="XE13" s="279" t="str">
        <f>IF(INDEX('Opinion Statement (DistHeat)'!$C:$C,XE$8)="","",INDEX('Opinion Statement (DistHeat)'!$C:$C,XE$8))</f>
        <v/>
      </c>
      <c r="XF13" s="279" t="str">
        <f>IF(INDEX('Opinion Statement (DistHeat)'!$C:$C,XF$8)="","",INDEX('Opinion Statement (DistHeat)'!$C:$C,XF$8))</f>
        <v/>
      </c>
      <c r="XG13" s="279" t="str">
        <f>IF(INDEX('Opinion Statement (DistHeat)'!$C:$C,XG$8)="","",INDEX('Opinion Statement (DistHeat)'!$C:$C,XG$8))</f>
        <v/>
      </c>
      <c r="XH13" s="279" t="str">
        <f>IF(INDEX('Opinion Statement (DistHeat)'!$C:$C,XH$8)="","",INDEX('Opinion Statement (DistHeat)'!$C:$C,XH$8))</f>
        <v/>
      </c>
      <c r="XI13" s="279" t="str">
        <f>IF(INDEX('Opinion Statement (DistHeat)'!$C:$C,XI$8)="","",INDEX('Opinion Statement (DistHeat)'!$C:$C,XI$8))</f>
        <v/>
      </c>
      <c r="XJ13" s="279" t="str">
        <f>IF(INDEX('Opinion Statement (DistHeat)'!$C:$C,XJ$8)="","",INDEX('Opinion Statement (DistHeat)'!$C:$C,XJ$8))</f>
        <v/>
      </c>
      <c r="XK13" s="279" t="str">
        <f>IF(INDEX('Opinion Statement (DistHeat)'!$C:$C,XK$8)="","",INDEX('Opinion Statement (DistHeat)'!$C:$C,XK$8))</f>
        <v/>
      </c>
      <c r="XL13" s="279" t="str">
        <f>IF(INDEX('Opinion Statement (DistHeat)'!$C:$C,XL$8)="","",INDEX('Opinion Statement (DistHeat)'!$C:$C,XL$8))</f>
        <v/>
      </c>
      <c r="XM13" s="279" t="str">
        <f>IF(INDEX('Opinion Statement (DistHeat)'!$C:$C,XM$8)="","",INDEX('Opinion Statement (DistHeat)'!$C:$C,XM$8))</f>
        <v/>
      </c>
      <c r="XN13" s="279" t="str">
        <f>IF(INDEX('Opinion Statement (DistHeat)'!$C:$C,XN$8)="","",INDEX('Opinion Statement (DistHeat)'!$C:$C,XN$8))</f>
        <v/>
      </c>
      <c r="XO13" s="279" t="str">
        <f>IF(INDEX('Opinion Statement (DistHeat)'!$C:$C,XO$8)="","",INDEX('Opinion Statement (DistHeat)'!$C:$C,XO$8))</f>
        <v/>
      </c>
      <c r="XP13" s="279" t="str">
        <f>IF(INDEX('Opinion Statement (DistHeat)'!$C:$C,XP$8)="","",INDEX('Opinion Statement (DistHeat)'!$C:$C,XP$8))</f>
        <v/>
      </c>
      <c r="XQ13" s="356" t="str">
        <f>IF(INDEX('Opinion Statement (DistHeat)'!$C:$C,XQ$8)="","",INDEX('Opinion Statement (DistHeat)'!$C:$C,XQ$8))</f>
        <v/>
      </c>
    </row>
    <row r="14" spans="1:730" s="195" customFormat="1" x14ac:dyDescent="0.2">
      <c r="A14" s="187"/>
      <c r="F14" s="333"/>
      <c r="DK14" s="334"/>
      <c r="DL14" s="268"/>
      <c r="DM14" s="334"/>
      <c r="DN14" s="268"/>
      <c r="DO14" s="334"/>
      <c r="DP14" s="334"/>
    </row>
    <row r="15" spans="1:730" s="195" customFormat="1" x14ac:dyDescent="0.2">
      <c r="A15" s="187"/>
      <c r="F15" s="333"/>
      <c r="DE15" s="334"/>
      <c r="DF15" s="268"/>
      <c r="DG15" s="334"/>
      <c r="DH15" s="268"/>
      <c r="DI15" s="334"/>
      <c r="DJ15" s="268"/>
      <c r="DK15" s="334"/>
      <c r="DL15" s="334"/>
      <c r="DM15" s="334"/>
    </row>
    <row r="16" spans="1:730" s="195" customFormat="1" x14ac:dyDescent="0.2">
      <c r="A16" s="187"/>
      <c r="F16" s="333"/>
      <c r="DE16" s="334"/>
      <c r="DF16" s="268"/>
      <c r="DG16" s="334"/>
      <c r="DH16" s="268"/>
      <c r="DI16" s="334"/>
      <c r="DJ16" s="268"/>
      <c r="DK16" s="334"/>
      <c r="DL16" s="334"/>
      <c r="DM16" s="334"/>
    </row>
    <row r="17" spans="1:117" s="195" customFormat="1" x14ac:dyDescent="0.2">
      <c r="A17" s="187"/>
      <c r="F17" s="333"/>
      <c r="DE17" s="334"/>
      <c r="DF17" s="268"/>
      <c r="DG17" s="334"/>
      <c r="DH17" s="268"/>
      <c r="DI17" s="334"/>
      <c r="DJ17" s="268"/>
      <c r="DK17" s="334"/>
      <c r="DL17" s="334"/>
      <c r="DM17" s="334"/>
    </row>
    <row r="18" spans="1:117" s="195" customFormat="1" x14ac:dyDescent="0.2">
      <c r="A18" s="187"/>
      <c r="F18" s="333"/>
      <c r="DE18" s="334"/>
      <c r="DF18" s="268"/>
      <c r="DG18" s="334"/>
      <c r="DH18" s="268"/>
      <c r="DI18" s="334"/>
      <c r="DJ18" s="268"/>
      <c r="DK18" s="334"/>
      <c r="DL18" s="334"/>
      <c r="DM18" s="334"/>
    </row>
    <row r="19" spans="1:117" s="195" customFormat="1" x14ac:dyDescent="0.2">
      <c r="A19" s="187"/>
      <c r="F19" s="333"/>
      <c r="DE19" s="334"/>
      <c r="DF19" s="268"/>
      <c r="DG19" s="334"/>
      <c r="DH19" s="268"/>
      <c r="DI19" s="334"/>
      <c r="DJ19" s="268"/>
      <c r="DK19" s="334"/>
      <c r="DL19" s="334"/>
      <c r="DM19" s="334"/>
    </row>
    <row r="20" spans="1:117" s="195" customFormat="1" x14ac:dyDescent="0.2">
      <c r="A20" s="187"/>
      <c r="F20" s="333"/>
      <c r="DE20" s="334"/>
      <c r="DF20" s="268"/>
      <c r="DG20" s="334"/>
      <c r="DH20" s="268"/>
      <c r="DI20" s="334"/>
      <c r="DJ20" s="268"/>
      <c r="DK20" s="334"/>
      <c r="DL20" s="334"/>
      <c r="DM20" s="334"/>
    </row>
    <row r="21" spans="1:117" s="195" customFormat="1" x14ac:dyDescent="0.2">
      <c r="A21" s="187"/>
      <c r="F21" s="333"/>
      <c r="DE21" s="334"/>
      <c r="DF21" s="268"/>
      <c r="DG21" s="334"/>
      <c r="DH21" s="268"/>
      <c r="DI21" s="334"/>
      <c r="DJ21" s="268"/>
      <c r="DK21" s="334"/>
      <c r="DL21" s="334"/>
      <c r="DM21" s="334"/>
    </row>
    <row r="22" spans="1:117" s="195" customFormat="1" x14ac:dyDescent="0.2">
      <c r="A22" s="187"/>
      <c r="F22" s="333"/>
      <c r="DE22" s="334"/>
      <c r="DF22" s="268"/>
      <c r="DG22" s="334"/>
      <c r="DH22" s="268"/>
      <c r="DI22" s="334"/>
      <c r="DJ22" s="268"/>
      <c r="DK22" s="334"/>
      <c r="DL22" s="334"/>
      <c r="DM22" s="334"/>
    </row>
    <row r="23" spans="1:117" ht="13.15" customHeight="1" x14ac:dyDescent="0.2"/>
    <row r="24" spans="1:117" s="44" customFormat="1" ht="24.4" customHeight="1" x14ac:dyDescent="0.2">
      <c r="A24" s="196"/>
      <c r="B24" s="179" t="str">
        <f>Translations!$B$345</f>
        <v>Констатации</v>
      </c>
    </row>
    <row r="25" spans="1:117" ht="49.9" customHeight="1" x14ac:dyDescent="0.2">
      <c r="B25" s="169" t="str">
        <f>B$4</f>
        <v>Уникален идентификационен номер:</v>
      </c>
      <c r="C25" s="169" t="str">
        <f>C$4</f>
        <v>Име на оператора:</v>
      </c>
      <c r="D25" s="169" t="str">
        <f>D$4</f>
        <v>Име на инсталацията:</v>
      </c>
      <c r="E25" s="817" t="str">
        <f>'Annex 1 - Findings'!A6</f>
        <v>A.</v>
      </c>
      <c r="F25" s="169" t="str">
        <f>'Annex 1 - Findings'!B6</f>
        <v>Некоригирани неточности, които не са били коригирани преди издаването на доклада от проверката</v>
      </c>
      <c r="G25" s="169"/>
      <c r="H25" s="167" t="str">
        <f>'Annex 1 - Findings'!A18</f>
        <v>B</v>
      </c>
      <c r="I25" s="169" t="str">
        <f>'Annex 1 - Findings'!B18</f>
        <v>Некоригирани несъответствия с ALCR, ПБР (FAR) или Регламент 2023/2441, установени по време на проверката</v>
      </c>
      <c r="J25" s="169"/>
      <c r="K25" s="167" t="str">
        <f>'Annex 1 - Findings'!A30</f>
        <v>C</v>
      </c>
      <c r="L25" s="169" t="str">
        <f>'Annex 1 - Findings'!B30</f>
        <v>Некоригирани несъответствия с плана за неутралност по отношение на климата</v>
      </c>
      <c r="M25" s="169"/>
      <c r="N25" s="167" t="str">
        <f>'Annex 1 - Findings'!A43</f>
        <v>D.</v>
      </c>
      <c r="O25" s="165" t="str">
        <f>'Annex 1 - Findings'!B43</f>
        <v xml:space="preserve">Препоръчителни подобрения, ако има такива </v>
      </c>
      <c r="P25" s="167" t="str">
        <f>'Annex 1 - Findings'!A55</f>
        <v>E.</v>
      </c>
      <c r="Q25" s="165" t="str">
        <f>'Annex 1 - Findings'!B55</f>
        <v xml:space="preserve">Констатации или подобрения от предходен период, които НЕ са отстранени.  
Всички констатации или подобрения, докладвани в доклада от проверката за доклада с данни от предходния отчетен период, които са били отстранени, не е необходимо да бъдат изброени тук.
</v>
      </c>
      <c r="R25" s="170" t="str">
        <f>'Annex 3 - Changes '!A5</f>
        <v>Приложение 3 — Обобщение на установените промени, които не са съобщени на компетентния орган</v>
      </c>
      <c r="S25" s="810" t="str">
        <f>'Annex 3 - Changes '!A7</f>
        <v>A) идентифицирани от проверяващия орган и които НЕ са докладвани на КО</v>
      </c>
      <c r="T25" s="810"/>
      <c r="CG25" s="44"/>
    </row>
    <row r="26" spans="1:117" ht="13.15" customHeight="1" x14ac:dyDescent="0.2">
      <c r="B26" s="169"/>
      <c r="C26" s="169"/>
      <c r="D26" s="169"/>
      <c r="E26" s="817"/>
      <c r="F26" s="197"/>
      <c r="G26" s="183" t="str">
        <f>'Annex 1 - Findings'!E6</f>
        <v>Материални ли са?</v>
      </c>
      <c r="H26" s="168"/>
      <c r="I26" s="197"/>
      <c r="J26" s="183" t="str">
        <f>'Annex 1 - Findings'!E18</f>
        <v>Материални ли са?</v>
      </c>
      <c r="K26" s="168"/>
      <c r="L26" s="197"/>
      <c r="M26" s="183" t="str">
        <f>'Annex 1 - Findings'!E31</f>
        <v>Материални ли са?</v>
      </c>
      <c r="N26" s="168"/>
      <c r="O26" s="166"/>
      <c r="P26" s="168"/>
      <c r="Q26" s="166"/>
      <c r="R26" s="171"/>
      <c r="S26" s="171"/>
      <c r="T26" s="171"/>
      <c r="CG26" s="44"/>
      <c r="CX26" s="55"/>
    </row>
    <row r="27" spans="1:117" s="44" customFormat="1" ht="13.15" customHeight="1" x14ac:dyDescent="0.2">
      <c r="A27" s="176"/>
      <c r="B27" s="198" t="str">
        <f t="shared" ref="B27:B36" si="170">B$6</f>
        <v/>
      </c>
      <c r="C27" s="198" t="str">
        <f t="shared" ref="C27:D36" si="171">C$6</f>
        <v/>
      </c>
      <c r="D27" s="198" t="str">
        <f t="shared" si="171"/>
        <v/>
      </c>
      <c r="E27" s="111" t="str">
        <f>'Annex 1 - Findings'!A7</f>
        <v>A1</v>
      </c>
      <c r="F27" s="110" t="str">
        <f>IF('Annex 1 - Findings'!B7="","",'Annex 1 - Findings'!B7)</f>
        <v/>
      </c>
      <c r="G27" s="112" t="str">
        <f>IF('Annex 1 - Findings'!E7="","",'Annex 1 - Findings'!E7)</f>
        <v>-- Select --</v>
      </c>
      <c r="H27" s="111" t="str">
        <f>'Annex 1 - Findings'!A19</f>
        <v>B1</v>
      </c>
      <c r="I27" s="110" t="str">
        <f>IF('Annex 1 - Findings'!B19="","",'Annex 1 - Findings'!B19)</f>
        <v/>
      </c>
      <c r="J27" s="112" t="str">
        <f>IF('Annex 1 - Findings'!E19="","",'Annex 1 - Findings'!E19)</f>
        <v>-- Select --</v>
      </c>
      <c r="K27" s="111" t="str">
        <f>'Annex 1 - Findings'!A32</f>
        <v>C1</v>
      </c>
      <c r="L27" s="110" t="str">
        <f>IF('Annex 1 - Findings'!B32="","",'Annex 1 - Findings'!B32)</f>
        <v/>
      </c>
      <c r="M27" s="112" t="str">
        <f>IF('Annex 1 - Findings'!E32="","",'Annex 1 - Findings'!E32)</f>
        <v>-- Select --</v>
      </c>
      <c r="N27" s="111" t="str">
        <f>'Annex 1 - Findings'!A44</f>
        <v>D1</v>
      </c>
      <c r="O27" s="110" t="str">
        <f>IF('Annex 1 - Findings'!B44="","",'Annex 1 - Findings'!B44)</f>
        <v/>
      </c>
      <c r="P27" s="111" t="str">
        <f>'Annex 1 - Findings'!A56</f>
        <v>E1</v>
      </c>
      <c r="Q27" s="110" t="str">
        <f>IF('Annex 1 - Findings'!B56="","",'Annex 1 - Findings'!B56)</f>
        <v/>
      </c>
      <c r="R27" s="199"/>
      <c r="S27" s="113">
        <f>'Annex 3 - Changes '!A9</f>
        <v>1</v>
      </c>
      <c r="T27" s="110" t="str">
        <f>IF('Annex 3 - Changes '!B9="","",'Annex 3 - Changes '!B9)</f>
        <v/>
      </c>
      <c r="CG27" s="64"/>
      <c r="CX27" s="50"/>
    </row>
    <row r="28" spans="1:117" s="44" customFormat="1" ht="13.15" customHeight="1" x14ac:dyDescent="0.2">
      <c r="A28" s="196"/>
      <c r="B28" s="198" t="str">
        <f t="shared" si="170"/>
        <v/>
      </c>
      <c r="C28" s="198" t="str">
        <f t="shared" si="171"/>
        <v/>
      </c>
      <c r="D28" s="198" t="str">
        <f t="shared" si="171"/>
        <v/>
      </c>
      <c r="E28" s="111" t="str">
        <f>'Annex 1 - Findings'!A8</f>
        <v>A2</v>
      </c>
      <c r="F28" s="110" t="str">
        <f>IF('Annex 1 - Findings'!B8="","",'Annex 1 - Findings'!B8)</f>
        <v/>
      </c>
      <c r="G28" s="112" t="str">
        <f>IF('Annex 1 - Findings'!E8="","",'Annex 1 - Findings'!E8)</f>
        <v>-- Select --</v>
      </c>
      <c r="H28" s="111" t="str">
        <f>'Annex 1 - Findings'!A20</f>
        <v>B2</v>
      </c>
      <c r="I28" s="110" t="str">
        <f>IF('Annex 1 - Findings'!B20="","",'Annex 1 - Findings'!B20)</f>
        <v/>
      </c>
      <c r="J28" s="112" t="str">
        <f>IF('Annex 1 - Findings'!E20="","",'Annex 1 - Findings'!E20)</f>
        <v>-- Select --</v>
      </c>
      <c r="K28" s="111" t="str">
        <f>'Annex 1 - Findings'!A33</f>
        <v>C2</v>
      </c>
      <c r="L28" s="110" t="str">
        <f>IF('Annex 1 - Findings'!B33="","",'Annex 1 - Findings'!B33)</f>
        <v/>
      </c>
      <c r="M28" s="112" t="str">
        <f>IF('Annex 1 - Findings'!E33="","",'Annex 1 - Findings'!E33)</f>
        <v>-- Select --</v>
      </c>
      <c r="N28" s="111" t="str">
        <f>'Annex 1 - Findings'!A45</f>
        <v>D2</v>
      </c>
      <c r="O28" s="110" t="str">
        <f>IF('Annex 1 - Findings'!B45="","",'Annex 1 - Findings'!B45)</f>
        <v/>
      </c>
      <c r="P28" s="111" t="str">
        <f>'Annex 1 - Findings'!A57</f>
        <v>E2</v>
      </c>
      <c r="Q28" s="110" t="str">
        <f>IF('Annex 1 - Findings'!B57="","",'Annex 1 - Findings'!B57)</f>
        <v/>
      </c>
      <c r="R28" s="199"/>
      <c r="S28" s="113">
        <f>'Annex 3 - Changes '!A10</f>
        <v>2</v>
      </c>
      <c r="T28" s="110" t="str">
        <f>IF('Annex 3 - Changes '!B10="","",'Annex 3 - Changes '!B10)</f>
        <v/>
      </c>
      <c r="CG28" s="64"/>
    </row>
    <row r="29" spans="1:117" s="44" customFormat="1" ht="13.15" customHeight="1" x14ac:dyDescent="0.2">
      <c r="A29" s="196"/>
      <c r="B29" s="198" t="str">
        <f t="shared" si="170"/>
        <v/>
      </c>
      <c r="C29" s="198" t="str">
        <f t="shared" si="171"/>
        <v/>
      </c>
      <c r="D29" s="198" t="str">
        <f t="shared" si="171"/>
        <v/>
      </c>
      <c r="E29" s="111" t="str">
        <f>'Annex 1 - Findings'!A9</f>
        <v>A3</v>
      </c>
      <c r="F29" s="110" t="str">
        <f>IF('Annex 1 - Findings'!B9="","",'Annex 1 - Findings'!B9)</f>
        <v/>
      </c>
      <c r="G29" s="112" t="str">
        <f>IF('Annex 1 - Findings'!E9="","",'Annex 1 - Findings'!E9)</f>
        <v>-- Select --</v>
      </c>
      <c r="H29" s="111" t="str">
        <f>'Annex 1 - Findings'!A21</f>
        <v>B3</v>
      </c>
      <c r="I29" s="110" t="str">
        <f>IF('Annex 1 - Findings'!B21="","",'Annex 1 - Findings'!B21)</f>
        <v/>
      </c>
      <c r="J29" s="112" t="str">
        <f>IF('Annex 1 - Findings'!E21="","",'Annex 1 - Findings'!E21)</f>
        <v>-- Select --</v>
      </c>
      <c r="K29" s="111" t="str">
        <f>'Annex 1 - Findings'!A34</f>
        <v>C3</v>
      </c>
      <c r="L29" s="110" t="str">
        <f>IF('Annex 1 - Findings'!B34="","",'Annex 1 - Findings'!B34)</f>
        <v/>
      </c>
      <c r="M29" s="112" t="str">
        <f>IF('Annex 1 - Findings'!E34="","",'Annex 1 - Findings'!E34)</f>
        <v>-- Select --</v>
      </c>
      <c r="N29" s="111" t="str">
        <f>'Annex 1 - Findings'!A46</f>
        <v>D3</v>
      </c>
      <c r="O29" s="110" t="str">
        <f>IF('Annex 1 - Findings'!B46="","",'Annex 1 - Findings'!B46)</f>
        <v/>
      </c>
      <c r="P29" s="111" t="str">
        <f>'Annex 1 - Findings'!A58</f>
        <v>E3</v>
      </c>
      <c r="Q29" s="110" t="str">
        <f>IF('Annex 1 - Findings'!B58="","",'Annex 1 - Findings'!B58)</f>
        <v/>
      </c>
      <c r="R29" s="199"/>
      <c r="S29" s="113">
        <f>'Annex 3 - Changes '!A11</f>
        <v>3</v>
      </c>
      <c r="T29" s="110" t="str">
        <f>IF('Annex 3 - Changes '!B11="","",'Annex 3 - Changes '!B11)</f>
        <v/>
      </c>
    </row>
    <row r="30" spans="1:117" s="44" customFormat="1" ht="13.15" customHeight="1" x14ac:dyDescent="0.2">
      <c r="A30" s="196"/>
      <c r="B30" s="198" t="str">
        <f t="shared" si="170"/>
        <v/>
      </c>
      <c r="C30" s="198" t="str">
        <f t="shared" si="171"/>
        <v/>
      </c>
      <c r="D30" s="198" t="str">
        <f t="shared" si="171"/>
        <v/>
      </c>
      <c r="E30" s="111" t="str">
        <f>'Annex 1 - Findings'!A10</f>
        <v>A4</v>
      </c>
      <c r="F30" s="110" t="str">
        <f>IF('Annex 1 - Findings'!B10="","",'Annex 1 - Findings'!B10)</f>
        <v/>
      </c>
      <c r="G30" s="112" t="str">
        <f>IF('Annex 1 - Findings'!E10="","",'Annex 1 - Findings'!E10)</f>
        <v>-- Select --</v>
      </c>
      <c r="H30" s="111" t="str">
        <f>'Annex 1 - Findings'!A22</f>
        <v>B4</v>
      </c>
      <c r="I30" s="110" t="str">
        <f>IF('Annex 1 - Findings'!B22="","",'Annex 1 - Findings'!B22)</f>
        <v/>
      </c>
      <c r="J30" s="112" t="str">
        <f>IF('Annex 1 - Findings'!E22="","",'Annex 1 - Findings'!E22)</f>
        <v>-- Select --</v>
      </c>
      <c r="K30" s="111" t="str">
        <f>'Annex 1 - Findings'!A35</f>
        <v>C4</v>
      </c>
      <c r="L30" s="110" t="str">
        <f>IF('Annex 1 - Findings'!B35="","",'Annex 1 - Findings'!B35)</f>
        <v/>
      </c>
      <c r="M30" s="112" t="str">
        <f>IF('Annex 1 - Findings'!E35="","",'Annex 1 - Findings'!E35)</f>
        <v>-- Select --</v>
      </c>
      <c r="N30" s="111" t="str">
        <f>'Annex 1 - Findings'!A47</f>
        <v>D4</v>
      </c>
      <c r="O30" s="110" t="str">
        <f>IF('Annex 1 - Findings'!B47="","",'Annex 1 - Findings'!B47)</f>
        <v/>
      </c>
      <c r="P30" s="111" t="str">
        <f>'Annex 1 - Findings'!A59</f>
        <v>E4</v>
      </c>
      <c r="Q30" s="110" t="str">
        <f>IF('Annex 1 - Findings'!B59="","",'Annex 1 - Findings'!B59)</f>
        <v/>
      </c>
      <c r="R30" s="199"/>
      <c r="S30" s="113">
        <f>'Annex 3 - Changes '!A12</f>
        <v>4</v>
      </c>
      <c r="T30" s="110" t="str">
        <f>IF('Annex 3 - Changes '!B12="","",'Annex 3 - Changes '!B12)</f>
        <v/>
      </c>
    </row>
    <row r="31" spans="1:117" s="44" customFormat="1" ht="13.15" customHeight="1" x14ac:dyDescent="0.2">
      <c r="A31" s="196"/>
      <c r="B31" s="198" t="str">
        <f t="shared" si="170"/>
        <v/>
      </c>
      <c r="C31" s="198" t="str">
        <f t="shared" si="171"/>
        <v/>
      </c>
      <c r="D31" s="198" t="str">
        <f t="shared" si="171"/>
        <v/>
      </c>
      <c r="E31" s="111" t="str">
        <f>'Annex 1 - Findings'!A11</f>
        <v>A5</v>
      </c>
      <c r="F31" s="110" t="str">
        <f>IF('Annex 1 - Findings'!B11="","",'Annex 1 - Findings'!B11)</f>
        <v/>
      </c>
      <c r="G31" s="112" t="str">
        <f>IF('Annex 1 - Findings'!E11="","",'Annex 1 - Findings'!E11)</f>
        <v>-- Select --</v>
      </c>
      <c r="H31" s="111" t="str">
        <f>'Annex 1 - Findings'!A23</f>
        <v>B5</v>
      </c>
      <c r="I31" s="110" t="str">
        <f>IF('Annex 1 - Findings'!B23="","",'Annex 1 - Findings'!B23)</f>
        <v/>
      </c>
      <c r="J31" s="112" t="str">
        <f>IF('Annex 1 - Findings'!E23="","",'Annex 1 - Findings'!E23)</f>
        <v>-- Select --</v>
      </c>
      <c r="K31" s="111" t="str">
        <f>'Annex 1 - Findings'!A36</f>
        <v>C5</v>
      </c>
      <c r="L31" s="110" t="str">
        <f>IF('Annex 1 - Findings'!B36="","",'Annex 1 - Findings'!B36)</f>
        <v/>
      </c>
      <c r="M31" s="112" t="str">
        <f>IF('Annex 1 - Findings'!E36="","",'Annex 1 - Findings'!E36)</f>
        <v>-- Select --</v>
      </c>
      <c r="N31" s="111" t="str">
        <f>'Annex 1 - Findings'!A48</f>
        <v>D5</v>
      </c>
      <c r="O31" s="110" t="str">
        <f>IF('Annex 1 - Findings'!B48="","",'Annex 1 - Findings'!B48)</f>
        <v/>
      </c>
      <c r="P31" s="111" t="str">
        <f>'Annex 1 - Findings'!A60</f>
        <v>E5</v>
      </c>
      <c r="Q31" s="110" t="str">
        <f>IF('Annex 1 - Findings'!B60="","",'Annex 1 - Findings'!B60)</f>
        <v/>
      </c>
      <c r="R31" s="199"/>
      <c r="S31" s="113">
        <f>'Annex 3 - Changes '!A13</f>
        <v>5</v>
      </c>
      <c r="T31" s="110" t="str">
        <f>IF('Annex 3 - Changes '!B13="","",'Annex 3 - Changes '!B13)</f>
        <v/>
      </c>
    </row>
    <row r="32" spans="1:117" s="44" customFormat="1" ht="13.15" customHeight="1" x14ac:dyDescent="0.2">
      <c r="A32" s="196"/>
      <c r="B32" s="198" t="str">
        <f t="shared" si="170"/>
        <v/>
      </c>
      <c r="C32" s="198" t="str">
        <f t="shared" si="171"/>
        <v/>
      </c>
      <c r="D32" s="198" t="str">
        <f t="shared" si="171"/>
        <v/>
      </c>
      <c r="E32" s="111" t="str">
        <f>'Annex 1 - Findings'!A12</f>
        <v>A6</v>
      </c>
      <c r="F32" s="110" t="str">
        <f>IF('Annex 1 - Findings'!B12="","",'Annex 1 - Findings'!B12)</f>
        <v/>
      </c>
      <c r="G32" s="112" t="str">
        <f>IF('Annex 1 - Findings'!E12="","",'Annex 1 - Findings'!E12)</f>
        <v>-- Select --</v>
      </c>
      <c r="H32" s="111" t="str">
        <f>'Annex 1 - Findings'!A24</f>
        <v>B6</v>
      </c>
      <c r="I32" s="110" t="str">
        <f>IF('Annex 1 - Findings'!B24="","",'Annex 1 - Findings'!B24)</f>
        <v/>
      </c>
      <c r="J32" s="112" t="str">
        <f>IF('Annex 1 - Findings'!E24="","",'Annex 1 - Findings'!E24)</f>
        <v>-- Select --</v>
      </c>
      <c r="K32" s="111" t="str">
        <f>'Annex 1 - Findings'!A37</f>
        <v>C6</v>
      </c>
      <c r="L32" s="110" t="str">
        <f>IF('Annex 1 - Findings'!B37="","",'Annex 1 - Findings'!B37)</f>
        <v/>
      </c>
      <c r="M32" s="112" t="str">
        <f>IF('Annex 1 - Findings'!E37="","",'Annex 1 - Findings'!E37)</f>
        <v>-- Select --</v>
      </c>
      <c r="N32" s="111" t="str">
        <f>'Annex 1 - Findings'!A49</f>
        <v>D6</v>
      </c>
      <c r="O32" s="110" t="str">
        <f>IF('Annex 1 - Findings'!B49="","",'Annex 1 - Findings'!B49)</f>
        <v/>
      </c>
      <c r="P32" s="111" t="str">
        <f>'Annex 1 - Findings'!A61</f>
        <v>E6</v>
      </c>
      <c r="Q32" s="110" t="str">
        <f>IF('Annex 1 - Findings'!B61="","",'Annex 1 - Findings'!B61)</f>
        <v/>
      </c>
      <c r="R32" s="199"/>
      <c r="S32" s="113">
        <f>'Annex 3 - Changes '!A14</f>
        <v>6</v>
      </c>
      <c r="T32" s="110" t="str">
        <f>IF('Annex 3 - Changes '!B14="","",'Annex 3 - Changes '!B14)</f>
        <v/>
      </c>
    </row>
    <row r="33" spans="1:96" s="44" customFormat="1" ht="13.15" customHeight="1" x14ac:dyDescent="0.2">
      <c r="A33" s="196"/>
      <c r="B33" s="198" t="str">
        <f t="shared" si="170"/>
        <v/>
      </c>
      <c r="C33" s="198" t="str">
        <f t="shared" si="171"/>
        <v/>
      </c>
      <c r="D33" s="198" t="str">
        <f t="shared" si="171"/>
        <v/>
      </c>
      <c r="E33" s="111" t="str">
        <f>'Annex 1 - Findings'!A13</f>
        <v>A7</v>
      </c>
      <c r="F33" s="110" t="str">
        <f>IF('Annex 1 - Findings'!B13="","",'Annex 1 - Findings'!B13)</f>
        <v/>
      </c>
      <c r="G33" s="112" t="str">
        <f>IF('Annex 1 - Findings'!E13="","",'Annex 1 - Findings'!E13)</f>
        <v>-- Select --</v>
      </c>
      <c r="H33" s="111" t="str">
        <f>'Annex 1 - Findings'!A25</f>
        <v>B7</v>
      </c>
      <c r="I33" s="110" t="str">
        <f>IF('Annex 1 - Findings'!B25="","",'Annex 1 - Findings'!B25)</f>
        <v/>
      </c>
      <c r="J33" s="112" t="str">
        <f>IF('Annex 1 - Findings'!E25="","",'Annex 1 - Findings'!E25)</f>
        <v>-- Select --</v>
      </c>
      <c r="K33" s="111" t="str">
        <f>'Annex 1 - Findings'!A38</f>
        <v>C7</v>
      </c>
      <c r="L33" s="110" t="str">
        <f>IF('Annex 1 - Findings'!B38="","",'Annex 1 - Findings'!B38)</f>
        <v/>
      </c>
      <c r="M33" s="112" t="str">
        <f>IF('Annex 1 - Findings'!E38="","",'Annex 1 - Findings'!E38)</f>
        <v>-- Select --</v>
      </c>
      <c r="N33" s="111" t="str">
        <f>'Annex 1 - Findings'!A50</f>
        <v>D7</v>
      </c>
      <c r="O33" s="110" t="str">
        <f>IF('Annex 1 - Findings'!B50="","",'Annex 1 - Findings'!B50)</f>
        <v/>
      </c>
      <c r="P33" s="111" t="str">
        <f>'Annex 1 - Findings'!A62</f>
        <v>E7</v>
      </c>
      <c r="Q33" s="110" t="str">
        <f>IF('Annex 1 - Findings'!B62="","",'Annex 1 - Findings'!B62)</f>
        <v/>
      </c>
      <c r="R33" s="199"/>
      <c r="S33" s="113">
        <f>'Annex 3 - Changes '!A15</f>
        <v>7</v>
      </c>
      <c r="T33" s="110" t="str">
        <f>IF('Annex 3 - Changes '!B15="","",'Annex 3 - Changes '!B15)</f>
        <v/>
      </c>
    </row>
    <row r="34" spans="1:96" s="44" customFormat="1" ht="13.15" customHeight="1" x14ac:dyDescent="0.2">
      <c r="A34" s="196"/>
      <c r="B34" s="198" t="str">
        <f t="shared" si="170"/>
        <v/>
      </c>
      <c r="C34" s="198" t="str">
        <f t="shared" si="171"/>
        <v/>
      </c>
      <c r="D34" s="198" t="str">
        <f t="shared" si="171"/>
        <v/>
      </c>
      <c r="E34" s="111" t="str">
        <f>'Annex 1 - Findings'!A14</f>
        <v>A8</v>
      </c>
      <c r="F34" s="110" t="str">
        <f>IF('Annex 1 - Findings'!B14="","",'Annex 1 - Findings'!B14)</f>
        <v/>
      </c>
      <c r="G34" s="112" t="str">
        <f>IF('Annex 1 - Findings'!E14="","",'Annex 1 - Findings'!E14)</f>
        <v>-- Select --</v>
      </c>
      <c r="H34" s="111" t="str">
        <f>'Annex 1 - Findings'!A26</f>
        <v>B8</v>
      </c>
      <c r="I34" s="110" t="str">
        <f>IF('Annex 1 - Findings'!B26="","",'Annex 1 - Findings'!B26)</f>
        <v/>
      </c>
      <c r="J34" s="112" t="str">
        <f>IF('Annex 1 - Findings'!E26="","",'Annex 1 - Findings'!E26)</f>
        <v>-- Select --</v>
      </c>
      <c r="K34" s="111" t="str">
        <f>'Annex 1 - Findings'!A39</f>
        <v>C8</v>
      </c>
      <c r="L34" s="110" t="str">
        <f>IF('Annex 1 - Findings'!B39="","",'Annex 1 - Findings'!B39)</f>
        <v/>
      </c>
      <c r="M34" s="112" t="str">
        <f>IF('Annex 1 - Findings'!E39="","",'Annex 1 - Findings'!E39)</f>
        <v>-- Select --</v>
      </c>
      <c r="N34" s="111" t="str">
        <f>'Annex 1 - Findings'!A51</f>
        <v>D8</v>
      </c>
      <c r="O34" s="110" t="str">
        <f>IF('Annex 1 - Findings'!B51="","",'Annex 1 - Findings'!B51)</f>
        <v/>
      </c>
      <c r="P34" s="111" t="str">
        <f>'Annex 1 - Findings'!A63</f>
        <v>E8</v>
      </c>
      <c r="Q34" s="110" t="str">
        <f>IF('Annex 1 - Findings'!B63="","",'Annex 1 - Findings'!B63)</f>
        <v/>
      </c>
      <c r="R34" s="199"/>
      <c r="S34" s="113">
        <f>'Annex 3 - Changes '!A16</f>
        <v>8</v>
      </c>
      <c r="T34" s="110" t="str">
        <f>IF('Annex 3 - Changes '!B16="","",'Annex 3 - Changes '!B16)</f>
        <v/>
      </c>
    </row>
    <row r="35" spans="1:96" s="44" customFormat="1" ht="13.15" customHeight="1" x14ac:dyDescent="0.2">
      <c r="A35" s="196"/>
      <c r="B35" s="198" t="str">
        <f t="shared" si="170"/>
        <v/>
      </c>
      <c r="C35" s="198" t="str">
        <f t="shared" si="171"/>
        <v/>
      </c>
      <c r="D35" s="198" t="str">
        <f t="shared" si="171"/>
        <v/>
      </c>
      <c r="E35" s="111" t="str">
        <f>'Annex 1 - Findings'!A15</f>
        <v>A9</v>
      </c>
      <c r="F35" s="110" t="str">
        <f>IF('Annex 1 - Findings'!B15="","",'Annex 1 - Findings'!B15)</f>
        <v/>
      </c>
      <c r="G35" s="112" t="str">
        <f>IF('Annex 1 - Findings'!E15="","",'Annex 1 - Findings'!E15)</f>
        <v>-- Select --</v>
      </c>
      <c r="H35" s="111" t="str">
        <f>'Annex 1 - Findings'!A27</f>
        <v>B9</v>
      </c>
      <c r="I35" s="110" t="str">
        <f>IF('Annex 1 - Findings'!B27="","",'Annex 1 - Findings'!B27)</f>
        <v/>
      </c>
      <c r="J35" s="112" t="str">
        <f>IF('Annex 1 - Findings'!E27="","",'Annex 1 - Findings'!E27)</f>
        <v>-- Select --</v>
      </c>
      <c r="K35" s="111" t="str">
        <f>'Annex 1 - Findings'!A40</f>
        <v>C9</v>
      </c>
      <c r="L35" s="110" t="str">
        <f>IF('Annex 1 - Findings'!B40="","",'Annex 1 - Findings'!B40)</f>
        <v/>
      </c>
      <c r="M35" s="112" t="str">
        <f>IF('Annex 1 - Findings'!E40="","",'Annex 1 - Findings'!E40)</f>
        <v>-- Select --</v>
      </c>
      <c r="N35" s="111" t="str">
        <f>'Annex 1 - Findings'!A52</f>
        <v>D9</v>
      </c>
      <c r="O35" s="110" t="str">
        <f>IF('Annex 1 - Findings'!B52="","",'Annex 1 - Findings'!B52)</f>
        <v/>
      </c>
      <c r="P35" s="111" t="str">
        <f>'Annex 1 - Findings'!A64</f>
        <v>E9</v>
      </c>
      <c r="Q35" s="110" t="str">
        <f>IF('Annex 1 - Findings'!B64="","",'Annex 1 - Findings'!B64)</f>
        <v/>
      </c>
      <c r="R35" s="199"/>
      <c r="S35" s="113">
        <f>'Annex 3 - Changes '!A17</f>
        <v>9</v>
      </c>
      <c r="T35" s="110" t="str">
        <f>IF('Annex 3 - Changes '!B17="","",'Annex 3 - Changes '!B17)</f>
        <v/>
      </c>
    </row>
    <row r="36" spans="1:96" s="44" customFormat="1" ht="13.15" customHeight="1" x14ac:dyDescent="0.2">
      <c r="A36" s="196"/>
      <c r="B36" s="198" t="str">
        <f t="shared" si="170"/>
        <v/>
      </c>
      <c r="C36" s="198" t="str">
        <f t="shared" si="171"/>
        <v/>
      </c>
      <c r="D36" s="198" t="str">
        <f t="shared" si="171"/>
        <v/>
      </c>
      <c r="E36" s="111" t="str">
        <f>'Annex 1 - Findings'!A16</f>
        <v>A10</v>
      </c>
      <c r="F36" s="110" t="str">
        <f>IF('Annex 1 - Findings'!B16="","",'Annex 1 - Findings'!B16)</f>
        <v/>
      </c>
      <c r="G36" s="112" t="str">
        <f>IF('Annex 1 - Findings'!E16="","",'Annex 1 - Findings'!E16)</f>
        <v>-- Select --</v>
      </c>
      <c r="H36" s="111" t="str">
        <f>'Annex 1 - Findings'!A28</f>
        <v>B10</v>
      </c>
      <c r="I36" s="110" t="str">
        <f>IF('Annex 1 - Findings'!B28="","",'Annex 1 - Findings'!B28)</f>
        <v/>
      </c>
      <c r="J36" s="112" t="str">
        <f>IF('Annex 1 - Findings'!E28="","",'Annex 1 - Findings'!E28)</f>
        <v>-- Select --</v>
      </c>
      <c r="K36" s="111" t="str">
        <f>'Annex 1 - Findings'!A41</f>
        <v>C10</v>
      </c>
      <c r="L36" s="110" t="str">
        <f>IF('Annex 1 - Findings'!B41="","",'Annex 1 - Findings'!B41)</f>
        <v/>
      </c>
      <c r="M36" s="112" t="str">
        <f>IF('Annex 1 - Findings'!E41="","",'Annex 1 - Findings'!E41)</f>
        <v>-- Select --</v>
      </c>
      <c r="N36" s="111" t="str">
        <f>'Annex 1 - Findings'!A53</f>
        <v>D10</v>
      </c>
      <c r="O36" s="110" t="str">
        <f>IF('Annex 1 - Findings'!B53="","",'Annex 1 - Findings'!B53)</f>
        <v/>
      </c>
      <c r="P36" s="111" t="str">
        <f>'Annex 1 - Findings'!A65</f>
        <v>E10</v>
      </c>
      <c r="Q36" s="110" t="str">
        <f>IF('Annex 1 - Findings'!B65="","",'Annex 1 - Findings'!B65)</f>
        <v/>
      </c>
      <c r="R36" s="199"/>
      <c r="S36" s="113">
        <f>'Annex 3 - Changes '!A18</f>
        <v>10</v>
      </c>
      <c r="T36" s="110" t="str">
        <f>IF('Annex 3 - Changes '!B18="","",'Annex 3 - Changes '!B18)</f>
        <v/>
      </c>
    </row>
    <row r="37" spans="1:96" ht="13.15" customHeight="1" x14ac:dyDescent="0.2">
      <c r="B37" s="55"/>
      <c r="C37" s="47"/>
      <c r="D37" s="55"/>
      <c r="E37" s="55"/>
      <c r="CP37" s="44"/>
    </row>
    <row r="38" spans="1:96" x14ac:dyDescent="0.2">
      <c r="CR38" s="44"/>
    </row>
  </sheetData>
  <sheetProtection sheet="1" objects="1" scenarios="1" formatCells="0" formatColumns="0" formatRows="0"/>
  <mergeCells count="37">
    <mergeCell ref="WX11:XC11"/>
    <mergeCell ref="E25:E26"/>
    <mergeCell ref="AZ4:BG5"/>
    <mergeCell ref="BK4:BK5"/>
    <mergeCell ref="BM4:BM5"/>
    <mergeCell ref="UM11:UM12"/>
    <mergeCell ref="UN11:UN12"/>
    <mergeCell ref="UO11:UO12"/>
    <mergeCell ref="UP11:UP12"/>
    <mergeCell ref="UQ11:UQ12"/>
    <mergeCell ref="UR11:UR12"/>
    <mergeCell ref="CU4:CV4"/>
    <mergeCell ref="CW4:CX4"/>
    <mergeCell ref="S25:T25"/>
    <mergeCell ref="DP4:DY4"/>
    <mergeCell ref="EY4:EZ4"/>
    <mergeCell ref="CO4:CP4"/>
    <mergeCell ref="CQ4:CR4"/>
    <mergeCell ref="CS4:CT4"/>
    <mergeCell ref="CD4:CE4"/>
    <mergeCell ref="CF4:CG4"/>
    <mergeCell ref="CH4:CI4"/>
    <mergeCell ref="CL4:CM4"/>
    <mergeCell ref="WN11:WW11"/>
    <mergeCell ref="VS11:VT11"/>
    <mergeCell ref="VU11:VV11"/>
    <mergeCell ref="DZ4:EG4"/>
    <mergeCell ref="VH11:VI11"/>
    <mergeCell ref="VP11:VQ11"/>
    <mergeCell ref="VW11:VX11"/>
    <mergeCell ref="VY11:VZ11"/>
    <mergeCell ref="VJ11:VK11"/>
    <mergeCell ref="VL11:VM11"/>
    <mergeCell ref="WG11:WH11"/>
    <mergeCell ref="WE11:WF11"/>
    <mergeCell ref="WC11:WD11"/>
    <mergeCell ref="WA11:WB11"/>
  </mergeCells>
  <dataValidations count="1">
    <dataValidation allowBlank="1" showErrorMessage="1" prompt="Please select: yes or no" sqref="E27:Q36"/>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C162"/>
  <sheetViews>
    <sheetView workbookViewId="0"/>
  </sheetViews>
  <sheetFormatPr defaultColWidth="9.28515625" defaultRowHeight="12.75" x14ac:dyDescent="0.2"/>
  <cols>
    <col min="1" max="1" width="50.7109375" bestFit="1" customWidth="1"/>
    <col min="2" max="2" width="8" customWidth="1"/>
    <col min="3" max="3" width="37.7109375" bestFit="1" customWidth="1"/>
  </cols>
  <sheetData>
    <row r="1" spans="1:1" x14ac:dyDescent="0.2">
      <c r="A1" s="39" t="s">
        <v>650</v>
      </c>
    </row>
    <row r="2" spans="1:1" x14ac:dyDescent="0.2">
      <c r="A2" s="40" t="str">
        <f>Translations!$B$3</f>
        <v>-- Изберете --</v>
      </c>
    </row>
    <row r="3" spans="1:1" x14ac:dyDescent="0.2">
      <c r="A3" s="41" t="s">
        <v>88</v>
      </c>
    </row>
    <row r="4" spans="1:1" x14ac:dyDescent="0.2">
      <c r="A4" s="40" t="str">
        <f>Translations!$B$347</f>
        <v>Горене</v>
      </c>
    </row>
    <row r="5" spans="1:1" x14ac:dyDescent="0.2">
      <c r="A5" s="40" t="str">
        <f>Translations!$B$348</f>
        <v>Рафиниране на минерални масла</v>
      </c>
    </row>
    <row r="6" spans="1:1" x14ac:dyDescent="0.2">
      <c r="A6" s="40" t="str">
        <f>Translations!$B$349</f>
        <v>Производство на кокс</v>
      </c>
    </row>
    <row r="7" spans="1:1" x14ac:dyDescent="0.2">
      <c r="A7" s="40" t="str">
        <f>Translations!$B$350</f>
        <v>Пържене или синтероване на метална руда</v>
      </c>
    </row>
    <row r="8" spans="1:1" x14ac:dyDescent="0.2">
      <c r="A8" s="40" t="str">
        <f>Translations!$B$351</f>
        <v>Производство на чугун или стомана</v>
      </c>
    </row>
    <row r="9" spans="1:1" x14ac:dyDescent="0.2">
      <c r="A9" s="40" t="str">
        <f>Translations!$B$352</f>
        <v>Производство или преработка на черни метали</v>
      </c>
    </row>
    <row r="10" spans="1:1" x14ac:dyDescent="0.2">
      <c r="A10" s="40" t="str">
        <f>Translations!$B$353</f>
        <v>Производство на първичен алуминий</v>
      </c>
    </row>
    <row r="11" spans="1:1" x14ac:dyDescent="0.2">
      <c r="A11" s="40" t="str">
        <f>Translations!$B$354</f>
        <v>Производство на вторичен алуминий</v>
      </c>
    </row>
    <row r="12" spans="1:1" x14ac:dyDescent="0.2">
      <c r="A12" s="40" t="str">
        <f>Translations!$B$355</f>
        <v>Производство или преработка на цветни метали</v>
      </c>
    </row>
    <row r="13" spans="1:1" x14ac:dyDescent="0.2">
      <c r="A13" s="40" t="str">
        <f>Translations!$B$356</f>
        <v>Производство на циментов клинкер</v>
      </c>
    </row>
    <row r="14" spans="1:1" x14ac:dyDescent="0.2">
      <c r="A14" s="40" t="str">
        <f>Translations!$B$357</f>
        <v>Производство на вар или калциниране на доломит/магнезит</v>
      </c>
    </row>
    <row r="15" spans="1:1" x14ac:dyDescent="0.2">
      <c r="A15" s="40" t="str">
        <f>Translations!$B$358</f>
        <v>Производство на стъкло</v>
      </c>
    </row>
    <row r="16" spans="1:1" x14ac:dyDescent="0.2">
      <c r="A16" s="40" t="str">
        <f>Translations!$B$359</f>
        <v>Производство на керамика</v>
      </c>
    </row>
    <row r="17" spans="1:1" x14ac:dyDescent="0.2">
      <c r="A17" s="40" t="str">
        <f>Translations!$B$360</f>
        <v>Производство на минерална вата</v>
      </c>
    </row>
    <row r="18" spans="1:1" x14ac:dyDescent="0.2">
      <c r="A18" s="40" t="str">
        <f>Translations!$B$361</f>
        <v>Производство или преработка на гипс или гипсокартон</v>
      </c>
    </row>
    <row r="19" spans="1:1" x14ac:dyDescent="0.2">
      <c r="A19" s="40" t="str">
        <f>Translations!$B$362</f>
        <v>Производство на целулоза</v>
      </c>
    </row>
    <row r="20" spans="1:1" x14ac:dyDescent="0.2">
      <c r="A20" s="40" t="str">
        <f>Translations!$B$363</f>
        <v>Производство на хартия или картон</v>
      </c>
    </row>
    <row r="21" spans="1:1" x14ac:dyDescent="0.2">
      <c r="A21" s="40" t="str">
        <f>Translations!$B$364</f>
        <v>Производство на сажди</v>
      </c>
    </row>
    <row r="22" spans="1:1" x14ac:dyDescent="0.2">
      <c r="A22" s="40" t="str">
        <f>Translations!$B$365</f>
        <v>Производство на диазотен оксид</v>
      </c>
    </row>
    <row r="23" spans="1:1" x14ac:dyDescent="0.2">
      <c r="A23" s="40" t="str">
        <f>Translations!$B$366</f>
        <v>Производство на адипинова киселина</v>
      </c>
    </row>
    <row r="24" spans="1:1" x14ac:dyDescent="0.2">
      <c r="A24" s="40" t="str">
        <f>Translations!$B$367</f>
        <v>Производство на глиоксалова и глиоксилова киселина</v>
      </c>
    </row>
    <row r="25" spans="1:1" x14ac:dyDescent="0.2">
      <c r="A25" s="40" t="str">
        <f>Translations!$B$368</f>
        <v>Производство на амоняк</v>
      </c>
    </row>
    <row r="26" spans="1:1" x14ac:dyDescent="0.2">
      <c r="A26" s="40" t="str">
        <f>Translations!$B$369</f>
        <v>Производство на химикали в насипно състояние</v>
      </c>
    </row>
    <row r="27" spans="1:1" x14ac:dyDescent="0.2">
      <c r="A27" s="40" t="str">
        <f>Translations!$B$370</f>
        <v>Производство на водород и синтетичен газ</v>
      </c>
    </row>
    <row r="28" spans="1:1" x14ac:dyDescent="0.2">
      <c r="A28" s="40" t="str">
        <f>Translations!$B$371</f>
        <v>Производство на калцинирана сода и натриев бикарбонат</v>
      </c>
    </row>
    <row r="29" spans="1:1" x14ac:dyDescent="0.2">
      <c r="A29" s="40" t="str">
        <f>Translations!$B$372</f>
        <v>Улавяне на парникови газове съгласно Директива 2009/31/ЕО</v>
      </c>
    </row>
    <row r="30" spans="1:1" x14ac:dyDescent="0.2">
      <c r="A30" s="40" t="str">
        <f>Translations!$B$373</f>
        <v>Транспортиране на парникови газове съгласно Директива 2009/31/ЕО</v>
      </c>
    </row>
    <row r="31" spans="1:1" x14ac:dyDescent="0.2">
      <c r="A31" s="40" t="str">
        <f>Translations!$B$374</f>
        <v>Съхранение на парникови газове съгласно Директива 2009/31/ЕО</v>
      </c>
    </row>
    <row r="33" spans="1:1" x14ac:dyDescent="0.2">
      <c r="A33" s="39" t="s">
        <v>646</v>
      </c>
    </row>
    <row r="34" spans="1:1" x14ac:dyDescent="0.2">
      <c r="A34" s="267" t="str">
        <f>Translations!$B$3</f>
        <v>-- Изберете --</v>
      </c>
    </row>
    <row r="35" spans="1:1" x14ac:dyDescent="0.2">
      <c r="A35" s="267" t="s">
        <v>88</v>
      </c>
    </row>
    <row r="36" spans="1:1" x14ac:dyDescent="0.2">
      <c r="A36" s="40" t="str">
        <f>Translations!$B$375</f>
        <v>Продуктов показател</v>
      </c>
    </row>
    <row r="37" spans="1:1" x14ac:dyDescent="0.2">
      <c r="A37" s="40" t="str">
        <f>Translations!$B$376</f>
        <v>Референтен показател за топлинната енергия (Топлинен показател)</v>
      </c>
    </row>
    <row r="38" spans="1:1" x14ac:dyDescent="0.2">
      <c r="A38" s="40" t="str">
        <f>Translations!$B$377</f>
        <v>Горивен показател</v>
      </c>
    </row>
    <row r="39" spans="1:1" x14ac:dyDescent="0.2">
      <c r="A39" s="40" t="str">
        <f>Translations!$B$378</f>
        <v>Показател за технологични емисии</v>
      </c>
    </row>
    <row r="41" spans="1:1" x14ac:dyDescent="0.2">
      <c r="A41" s="39" t="s">
        <v>582</v>
      </c>
    </row>
    <row r="42" spans="1:1" x14ac:dyDescent="0.2">
      <c r="A42" s="267" t="str">
        <f>Translations!$B$3</f>
        <v>-- Изберете --</v>
      </c>
    </row>
    <row r="43" spans="1:1" x14ac:dyDescent="0.2">
      <c r="A43" s="267" t="s">
        <v>88</v>
      </c>
    </row>
    <row r="44" spans="1:1" x14ac:dyDescent="0.2">
      <c r="A44" s="40" t="str">
        <f>Translations!$B$379</f>
        <v>Рафинерийни продукти</v>
      </c>
    </row>
    <row r="45" spans="1:1" x14ac:dyDescent="0.2">
      <c r="A45" s="40" t="str">
        <f>Translations!$B$380</f>
        <v>Кокс</v>
      </c>
    </row>
    <row r="46" spans="1:1" x14ac:dyDescent="0.2">
      <c r="A46" s="40" t="str">
        <f>Translations!$B$381</f>
        <v>Агломерирана желязна руда</v>
      </c>
    </row>
    <row r="47" spans="1:1" x14ac:dyDescent="0.2">
      <c r="A47" s="40" t="str">
        <f>Translations!$B$382</f>
        <v>Горещ метал</v>
      </c>
    </row>
    <row r="48" spans="1:1" x14ac:dyDescent="0.2">
      <c r="A48" s="40" t="str">
        <f>Translations!$B$383</f>
        <v>Въглеродна стомана за електродъгово оформяне (EAF)</v>
      </c>
    </row>
    <row r="49" spans="1:1" x14ac:dyDescent="0.2">
      <c r="A49" s="40" t="str">
        <f>Translations!$B$384</f>
        <v>Високо легирана стомана за електродъгово оформяне (EAF)</v>
      </c>
    </row>
    <row r="50" spans="1:1" x14ac:dyDescent="0.2">
      <c r="A50" s="40" t="str">
        <f>Translations!$B$385</f>
        <v>Отливане на желязо/Чугунено леене</v>
      </c>
    </row>
    <row r="51" spans="1:1" x14ac:dyDescent="0.2">
      <c r="A51" s="40" t="str">
        <f>Translations!$B$386</f>
        <v>Предварително изпечен анод</v>
      </c>
    </row>
    <row r="52" spans="1:1" x14ac:dyDescent="0.2">
      <c r="A52" s="40" t="str">
        <f>Translations!$B$387</f>
        <v>[Първичен] Алуминий</v>
      </c>
    </row>
    <row r="53" spans="1:1" x14ac:dyDescent="0.2">
      <c r="A53" s="40" t="str">
        <f>Translations!$B$388</f>
        <v>Клинкер за сив цимент</v>
      </c>
    </row>
    <row r="54" spans="1:1" x14ac:dyDescent="0.2">
      <c r="A54" s="40" t="str">
        <f>Translations!$B$389</f>
        <v>Клинкер за бял цимент</v>
      </c>
    </row>
    <row r="55" spans="1:1" x14ac:dyDescent="0.2">
      <c r="A55" s="40" t="str">
        <f>Translations!$B$390</f>
        <v>Вар</v>
      </c>
    </row>
    <row r="56" spans="1:1" ht="15" customHeight="1" x14ac:dyDescent="0.2">
      <c r="A56" s="40" t="str">
        <f>Translations!$B$391</f>
        <v>Доломит</v>
      </c>
    </row>
    <row r="57" spans="1:1" x14ac:dyDescent="0.2">
      <c r="A57" s="40" t="str">
        <f>Translations!$B$392</f>
        <v>Синтерована доломитна вар</v>
      </c>
    </row>
    <row r="58" spans="1:1" x14ac:dyDescent="0.2">
      <c r="A58" s="40" t="str">
        <f>Translations!$B$393</f>
        <v>Флоат стъкло</v>
      </c>
    </row>
    <row r="59" spans="1:1" x14ac:dyDescent="0.2">
      <c r="A59" s="40" t="str">
        <f>Translations!$B$394</f>
        <v>Бутилки и буркани от безцветно стъкло</v>
      </c>
    </row>
    <row r="60" spans="1:1" x14ac:dyDescent="0.2">
      <c r="A60" s="40" t="str">
        <f>Translations!$B$395</f>
        <v>Бутилки и буркани от цветно стъкло</v>
      </c>
    </row>
    <row r="61" spans="1:1" x14ac:dyDescent="0.2">
      <c r="A61" s="40" t="str">
        <f>Translations!$B$396</f>
        <v>Продукти от стъклени влакна с непрекъсната нишка</v>
      </c>
    </row>
    <row r="62" spans="1:1" x14ac:dyDescent="0.2">
      <c r="A62" s="40" t="str">
        <f>Translations!$B$397</f>
        <v>Облицовъчни тухли</v>
      </c>
    </row>
    <row r="63" spans="1:1" x14ac:dyDescent="0.2">
      <c r="A63" s="40" t="str">
        <f>Translations!$B$398</f>
        <v>Павета</v>
      </c>
    </row>
    <row r="64" spans="1:1" x14ac:dyDescent="0.2">
      <c r="A64" s="40" t="str">
        <f>Translations!$B$399</f>
        <v>Покривни плочки/Керемиди</v>
      </c>
    </row>
    <row r="65" spans="1:1" x14ac:dyDescent="0.2">
      <c r="A65" s="40" t="str">
        <f>Translations!$B$400</f>
        <v>Спрей сух прах</v>
      </c>
    </row>
    <row r="66" spans="1:1" x14ac:dyDescent="0.2">
      <c r="A66" s="40" t="str">
        <f>Translations!$B$401</f>
        <v>Минерална вата</v>
      </c>
    </row>
    <row r="67" spans="1:1" x14ac:dyDescent="0.2">
      <c r="A67" s="40" t="str">
        <f>Translations!$B$402</f>
        <v>Гипс</v>
      </c>
    </row>
    <row r="68" spans="1:1" x14ac:dyDescent="0.2">
      <c r="A68" s="40" t="str">
        <f>Translations!$B$403</f>
        <v>Изсушен вторичен гипс</v>
      </c>
    </row>
    <row r="69" spans="1:1" x14ac:dyDescent="0.2">
      <c r="A69" s="40" t="str">
        <f>Translations!$B$404</f>
        <v>Гипсокартон</v>
      </c>
    </row>
    <row r="70" spans="1:1" x14ac:dyDescent="0.2">
      <c r="A70" s="40" t="str">
        <f>Translations!$B$405</f>
        <v>Крафт целулоза с къси влакна</v>
      </c>
    </row>
    <row r="71" spans="1:1" x14ac:dyDescent="0.2">
      <c r="A71" s="40" t="str">
        <f>Translations!$B$406</f>
        <v>Дълговлакнеста крафт целулоза</v>
      </c>
    </row>
    <row r="72" spans="1:1" x14ac:dyDescent="0.2">
      <c r="A72" s="40" t="str">
        <f>Translations!$B$407</f>
        <v>Сулфитна целулоза, термомеханична и механична целулоза</v>
      </c>
    </row>
    <row r="73" spans="1:1" x14ac:dyDescent="0.2">
      <c r="A73" s="40" t="str">
        <f>Translations!$B$408</f>
        <v>Регенерирана хартиена маса</v>
      </c>
    </row>
    <row r="74" spans="1:1" x14ac:dyDescent="0.2">
      <c r="A74" s="40" t="str">
        <f>Translations!$B$409</f>
        <v>Вестникарска хартия</v>
      </c>
    </row>
    <row r="75" spans="1:1" x14ac:dyDescent="0.2">
      <c r="A75" s="40" t="str">
        <f>Translations!$B$410</f>
        <v>Фина хартия без покритие</v>
      </c>
    </row>
    <row r="76" spans="1:1" x14ac:dyDescent="0.2">
      <c r="A76" s="40" t="str">
        <f>Translations!$B$411</f>
        <v>Фина хартия с покритие</v>
      </c>
    </row>
    <row r="77" spans="1:1" x14ac:dyDescent="0.2">
      <c r="A77" s="40" t="str">
        <f>Translations!$B$412</f>
        <v>Тъкан</v>
      </c>
    </row>
    <row r="78" spans="1:1" x14ac:dyDescent="0.2">
      <c r="A78" s="40" t="str">
        <f>Translations!$B$413</f>
        <v>Тестлайнер и навълняване</v>
      </c>
    </row>
    <row r="79" spans="1:1" x14ac:dyDescent="0.2">
      <c r="A79" s="40" t="str">
        <f>Translations!$B$414</f>
        <v>Картонена дъска без покритие</v>
      </c>
    </row>
    <row r="80" spans="1:1" x14ac:dyDescent="0.2">
      <c r="A80" s="40" t="str">
        <f>Translations!$B$415</f>
        <v>Картонена дъска с покритие</v>
      </c>
    </row>
    <row r="81" spans="1:1" x14ac:dyDescent="0.2">
      <c r="A81" s="40" t="str">
        <f>Translations!$B$416</f>
        <v>Въглероден сажди</v>
      </c>
    </row>
    <row r="82" spans="1:1" x14ac:dyDescent="0.2">
      <c r="A82" s="40" t="str">
        <f>Translations!$B$417</f>
        <v>Азотна киселина</v>
      </c>
    </row>
    <row r="83" spans="1:1" x14ac:dyDescent="0.2">
      <c r="A83" s="40" t="str">
        <f>Translations!$B$418</f>
        <v>Адипинова киселина</v>
      </c>
    </row>
    <row r="84" spans="1:1" x14ac:dyDescent="0.2">
      <c r="A84" s="40" t="str">
        <f>Translations!$B$419</f>
        <v>Амоняк</v>
      </c>
    </row>
    <row r="85" spans="1:1" x14ac:dyDescent="0.2">
      <c r="A85" s="40" t="str">
        <f>Translations!$B$420</f>
        <v>Напукване на пара /Паро крекинг</v>
      </c>
    </row>
    <row r="86" spans="1:1" x14ac:dyDescent="0.2">
      <c r="A86" s="40" t="str">
        <f>Translations!$B$421</f>
        <v>Ароматни вещества</v>
      </c>
    </row>
    <row r="87" spans="1:1" x14ac:dyDescent="0.2">
      <c r="A87" s="40" t="str">
        <f>Translations!$B$422</f>
        <v>Стирен</v>
      </c>
    </row>
    <row r="88" spans="1:1" x14ac:dyDescent="0.2">
      <c r="A88" s="40" t="str">
        <f>Translations!$B$423</f>
        <v>Фенол/ ацетон</v>
      </c>
    </row>
    <row r="89" spans="1:1" x14ac:dyDescent="0.2">
      <c r="A89" s="40" t="str">
        <f>Translations!$B$424</f>
        <v>Етиленов оксид/ етиленгликоли</v>
      </c>
    </row>
    <row r="90" spans="1:1" x14ac:dyDescent="0.2">
      <c r="A90" s="40" t="str">
        <f>Translations!$B$425</f>
        <v>Винилхлориден мономер</v>
      </c>
    </row>
    <row r="91" spans="1:1" x14ac:dyDescent="0.2">
      <c r="A91" s="40" t="str">
        <f>Translations!$B$426</f>
        <v>S-PVC</v>
      </c>
    </row>
    <row r="92" spans="1:1" x14ac:dyDescent="0.2">
      <c r="A92" s="40" t="str">
        <f>Translations!$B$427</f>
        <v>E-PVC</v>
      </c>
    </row>
    <row r="93" spans="1:1" x14ac:dyDescent="0.2">
      <c r="A93" s="40" t="str">
        <f>Translations!$B$428</f>
        <v>Водород</v>
      </c>
    </row>
    <row r="94" spans="1:1" x14ac:dyDescent="0.2">
      <c r="A94" s="40" t="str">
        <f>Translations!$B$429</f>
        <v>Синтезиращ газ</v>
      </c>
    </row>
    <row r="95" spans="1:1" x14ac:dyDescent="0.2">
      <c r="A95" s="40" t="str">
        <f>Translations!$B$430</f>
        <v>Калцинирана сода</v>
      </c>
    </row>
    <row r="96" spans="1:1" x14ac:dyDescent="0.2">
      <c r="A96" s="40" t="str">
        <f>Translations!$B$431</f>
        <v>Подинсталация с топлинен показател, CL, различна от механизма за корекция на въглеродните емисии на границите (СВАМ)</v>
      </c>
    </row>
    <row r="97" spans="1:1" x14ac:dyDescent="0.2">
      <c r="A97" s="40" t="str">
        <f>Translations!$B$432</f>
        <v>Подинсталация с топлинен показател, различна от CL, различна от CBAM</v>
      </c>
    </row>
    <row r="98" spans="1:1" x14ac:dyDescent="0.2">
      <c r="A98" s="40" t="str">
        <f>Translations!$B$433</f>
        <v>Подинсталация с топлинен показател, СВАМ</v>
      </c>
    </row>
    <row r="99" spans="1:1" x14ac:dyDescent="0.2">
      <c r="A99" s="40" t="str">
        <f>Translations!$B$434</f>
        <v>Подинсталация за централно отопление</v>
      </c>
    </row>
    <row r="100" spans="1:1" x14ac:dyDescent="0.2">
      <c r="A100" s="40" t="str">
        <f>Translations!$B$435</f>
        <v>Подинсталация с горивен показател, CL, различна от СВАМ</v>
      </c>
    </row>
    <row r="101" spans="1:1" x14ac:dyDescent="0.2">
      <c r="A101" s="40" t="str">
        <f>Translations!$B$436</f>
        <v>Подинсталация с горивен показател, различна от CL, различна от CBAM</v>
      </c>
    </row>
    <row r="102" spans="1:1" x14ac:dyDescent="0.2">
      <c r="A102" s="40" t="str">
        <f>Translations!$B$437</f>
        <v>Подинсталация с горивен показател, СВАМ</v>
      </c>
    </row>
    <row r="103" spans="1:1" x14ac:dyDescent="0.2">
      <c r="A103" s="40" t="str">
        <f>Translations!$B$438</f>
        <v>Подинсталация с технологични емисии, CL, различна от СВАМ</v>
      </c>
    </row>
    <row r="104" spans="1:1" x14ac:dyDescent="0.2">
      <c r="A104" s="40" t="str">
        <f>Translations!$B$439</f>
        <v>Подинсталация с технологични емисии, различна от CL, различна от CBAM</v>
      </c>
    </row>
    <row r="105" spans="1:1" x14ac:dyDescent="0.2">
      <c r="A105" s="40" t="str">
        <f>Translations!$B$440</f>
        <v>Подинсталация с технологични емисии, СВАМ</v>
      </c>
    </row>
    <row r="107" spans="1:1" x14ac:dyDescent="0.2">
      <c r="A107" s="39" t="s">
        <v>651</v>
      </c>
    </row>
    <row r="108" spans="1:1" x14ac:dyDescent="0.2">
      <c r="A108" s="40" t="str">
        <f>Translations!$B$3</f>
        <v>-- Изберете --</v>
      </c>
    </row>
    <row r="109" spans="1:1" x14ac:dyDescent="0.2">
      <c r="A109" s="41" t="s">
        <v>88</v>
      </c>
    </row>
    <row r="110" spans="1:1" x14ac:dyDescent="0.2">
      <c r="A110" s="41" t="str">
        <f>Translations!$B$441</f>
        <v>Специфични емисии</v>
      </c>
    </row>
    <row r="111" spans="1:1" x14ac:dyDescent="0.2">
      <c r="A111" s="41" t="str">
        <f>Translations!$B$442</f>
        <v>Абсолютни емисии</v>
      </c>
    </row>
    <row r="113" spans="1:3" x14ac:dyDescent="0.2">
      <c r="A113" s="39" t="s">
        <v>652</v>
      </c>
    </row>
    <row r="114" spans="1:3" x14ac:dyDescent="0.2">
      <c r="A114" s="41" t="str">
        <f>Translations!$B$3</f>
        <v>-- Изберете --</v>
      </c>
    </row>
    <row r="115" spans="1:3" x14ac:dyDescent="0.2">
      <c r="A115" s="41" t="s">
        <v>88</v>
      </c>
    </row>
    <row r="116" spans="1:3" x14ac:dyDescent="0.2">
      <c r="A116" s="41" t="str">
        <f>Translations!$B$443</f>
        <v>Постигнато</v>
      </c>
    </row>
    <row r="117" spans="1:3" x14ac:dyDescent="0.2">
      <c r="A117" s="41" t="str">
        <f>Translations!$B$444</f>
        <v>Непостигнато</v>
      </c>
    </row>
    <row r="119" spans="1:3" x14ac:dyDescent="0.2">
      <c r="A119" s="39" t="s">
        <v>93</v>
      </c>
    </row>
    <row r="120" spans="1:3" x14ac:dyDescent="0.2">
      <c r="A120" s="40" t="str">
        <f>Translations!$B$448</f>
        <v>Не. За повече подробности вж. приложение 1.</v>
      </c>
    </row>
    <row r="121" spans="1:3" x14ac:dyDescent="0.2">
      <c r="A121" s="40" t="str">
        <f>Translations!$B$449</f>
        <v>Да. За повече подробности вж. приложение 1.</v>
      </c>
    </row>
    <row r="122" spans="1:3" x14ac:dyDescent="0.2">
      <c r="A122" s="40" t="str">
        <f>Translations!$B$447</f>
        <v>Не е приложимо</v>
      </c>
    </row>
    <row r="124" spans="1:3" x14ac:dyDescent="0.2">
      <c r="A124" s="39" t="s">
        <v>53</v>
      </c>
    </row>
    <row r="125" spans="1:3" x14ac:dyDescent="0.2">
      <c r="A125" s="40" t="str">
        <f>Translations!$B$445</f>
        <v>Да</v>
      </c>
    </row>
    <row r="126" spans="1:3" x14ac:dyDescent="0.2">
      <c r="A126" s="40" t="str">
        <f>Translations!$B$448</f>
        <v>Не. За повече подробности вж. приложение 1.</v>
      </c>
    </row>
    <row r="127" spans="1:3" x14ac:dyDescent="0.2">
      <c r="A127" s="40" t="str">
        <f>Translations!$B$447</f>
        <v>Не е приложимо</v>
      </c>
      <c r="C127" t="s">
        <v>1150</v>
      </c>
    </row>
    <row r="129" spans="1:1" x14ac:dyDescent="0.2">
      <c r="A129" s="39" t="s">
        <v>307</v>
      </c>
    </row>
    <row r="130" spans="1:1" x14ac:dyDescent="0.2">
      <c r="A130" s="40" t="str">
        <f>Translations!$B$445</f>
        <v>Да</v>
      </c>
    </row>
    <row r="131" spans="1:1" x14ac:dyDescent="0.2">
      <c r="A131" s="40" t="str">
        <f>Translations!$B$450</f>
        <v>Не. За повече подробности вж. приложение 3.</v>
      </c>
    </row>
    <row r="132" spans="1:1" x14ac:dyDescent="0.2">
      <c r="A132" s="40" t="str">
        <f>Translations!$B$447</f>
        <v>Не е приложимо</v>
      </c>
    </row>
    <row r="134" spans="1:1" x14ac:dyDescent="0.2">
      <c r="A134" s="40" t="s">
        <v>293</v>
      </c>
    </row>
    <row r="135" spans="1:1" x14ac:dyDescent="0.2">
      <c r="A135" s="40" t="str">
        <f>Translations!$B$445</f>
        <v>Да</v>
      </c>
    </row>
    <row r="136" spans="1:1" x14ac:dyDescent="0.2">
      <c r="A136" s="40" t="str">
        <f>Translations!$B$446</f>
        <v>Не</v>
      </c>
    </row>
    <row r="138" spans="1:1" x14ac:dyDescent="0.2">
      <c r="A138" s="39" t="s">
        <v>89</v>
      </c>
    </row>
    <row r="139" spans="1:1" x14ac:dyDescent="0.2">
      <c r="A139" s="40" t="str">
        <f>Translations!$B$3</f>
        <v>-- Изберете --</v>
      </c>
    </row>
    <row r="140" spans="1:1" x14ac:dyDescent="0.2">
      <c r="A140" s="40" t="str">
        <f>Translations!$B$451</f>
        <v>Акредитирани</v>
      </c>
    </row>
    <row r="141" spans="1:1" x14ac:dyDescent="0.2">
      <c r="A141" s="40" t="str">
        <f>Translations!$B$452</f>
        <v>Сертифициран</v>
      </c>
    </row>
    <row r="143" spans="1:1" x14ac:dyDescent="0.2">
      <c r="A143" s="39" t="s">
        <v>294</v>
      </c>
    </row>
    <row r="144" spans="1:1" x14ac:dyDescent="0.2">
      <c r="A144" s="41" t="str">
        <f>Translations!$B$3</f>
        <v>-- Изберете --</v>
      </c>
    </row>
    <row r="145" spans="1:3" x14ac:dyDescent="0.2">
      <c r="A145" s="41" t="s">
        <v>1164</v>
      </c>
    </row>
    <row r="146" spans="1:3" x14ac:dyDescent="0.2">
      <c r="A146" s="41" t="s">
        <v>507</v>
      </c>
    </row>
    <row r="147" spans="1:3" x14ac:dyDescent="0.2">
      <c r="A147" s="41" t="s">
        <v>508</v>
      </c>
    </row>
    <row r="148" spans="1:3" x14ac:dyDescent="0.2">
      <c r="A148" s="41" t="s">
        <v>509</v>
      </c>
    </row>
    <row r="149" spans="1:3" x14ac:dyDescent="0.2">
      <c r="A149" s="41" t="s">
        <v>510</v>
      </c>
    </row>
    <row r="150" spans="1:3" x14ac:dyDescent="0.2">
      <c r="A150" s="41" t="s">
        <v>511</v>
      </c>
    </row>
    <row r="152" spans="1:3" x14ac:dyDescent="0.2">
      <c r="A152" s="39" t="s">
        <v>292</v>
      </c>
    </row>
    <row r="153" spans="1:3" x14ac:dyDescent="0.2">
      <c r="A153" s="42" t="str">
        <f>Translations!$B$3</f>
        <v>-- Изберете --</v>
      </c>
    </row>
    <row r="154" spans="1:3" x14ac:dyDescent="0.2">
      <c r="A154" s="43" t="str">
        <f>Translations!$B$445</f>
        <v>Да</v>
      </c>
    </row>
    <row r="155" spans="1:3" x14ac:dyDescent="0.2">
      <c r="A155" s="40" t="str">
        <f>Translations!$B$446</f>
        <v>Не</v>
      </c>
    </row>
    <row r="157" spans="1:3" x14ac:dyDescent="0.2">
      <c r="A157" s="39" t="s">
        <v>356</v>
      </c>
    </row>
    <row r="158" spans="1:3" x14ac:dyDescent="0.2">
      <c r="A158" s="105" t="str">
        <f>Translations!$B$453</f>
        <v>Име на оператора</v>
      </c>
    </row>
    <row r="159" spans="1:3" x14ac:dyDescent="0.2">
      <c r="C159" s="39" t="s">
        <v>661</v>
      </c>
    </row>
    <row r="160" spans="1:3" x14ac:dyDescent="0.2">
      <c r="A160" s="39" t="s">
        <v>357</v>
      </c>
    </row>
    <row r="161" spans="1:3" x14ac:dyDescent="0.2">
      <c r="A161" s="43" t="str">
        <f>Translations!$B$454</f>
        <v>Име на инсталацията</v>
      </c>
    </row>
    <row r="162" spans="1:3" x14ac:dyDescent="0.2">
      <c r="C162" s="39" t="s">
        <v>661</v>
      </c>
    </row>
  </sheetData>
  <sheetProtection sheet="1" objects="1" scenarios="1" formatCells="0" formatColumns="0" formatRows="0"/>
  <dataConsolidate/>
  <customSheetViews>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18"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30</vt:i4>
      </vt:variant>
    </vt:vector>
  </HeadingPairs>
  <TitlesOfParts>
    <vt:vector size="42" baseType="lpstr">
      <vt:lpstr>Guidelines and Conditions</vt:lpstr>
      <vt:lpstr>READ ME How to use this file</vt:lpstr>
      <vt:lpstr>Opinion Statement (Inst)</vt:lpstr>
      <vt:lpstr>Opinion Statement (DistHeat)</vt:lpstr>
      <vt:lpstr>Annex 1 - Findings</vt:lpstr>
      <vt:lpstr>Annex 2 - basis of work</vt:lpstr>
      <vt:lpstr>Annex 3 - Changes </vt:lpstr>
      <vt:lpstr>Accounting</vt:lpstr>
      <vt:lpstr>EUwideConstants</vt:lpstr>
      <vt:lpstr>MSParameters</vt:lpstr>
      <vt:lpstr>Translations</vt:lpstr>
      <vt:lpstr>VersionDocumentation</vt:lpstr>
      <vt:lpstr>'Guidelines and Conditions'!_GoBack</vt:lpstr>
      <vt:lpstr>accreditedcertified</vt:lpstr>
      <vt:lpstr>Annex_I_Activity</vt:lpstr>
      <vt:lpstr>CompetentAuthority</vt:lpstr>
      <vt:lpstr>conductaccredited</vt:lpstr>
      <vt:lpstr>conductaccredited2</vt:lpstr>
      <vt:lpstr>conductaccredited3</vt:lpstr>
      <vt:lpstr>EUconstNo</vt:lpstr>
      <vt:lpstr>EUConstYes</vt:lpstr>
      <vt:lpstr>InstallationName</vt:lpstr>
      <vt:lpstr>OperatorName</vt:lpstr>
      <vt:lpstr>OtherMS_Websites</vt:lpstr>
      <vt:lpstr>Accounting!Print_Area</vt:lpstr>
      <vt:lpstr>'Annex 1 - Findings'!Print_Area</vt:lpstr>
      <vt:lpstr>'Annex 2 - basis of work'!Print_Area</vt:lpstr>
      <vt:lpstr>'Annex 3 - Changes '!Print_Area</vt:lpstr>
      <vt:lpstr>'Guidelines and Conditions'!Print_Area</vt:lpstr>
      <vt:lpstr>'Opinion Statement (DistHeat)'!Print_Area</vt:lpstr>
      <vt:lpstr>'Opinion Statement (Inst)'!Print_Area</vt:lpstr>
      <vt:lpstr>'READ ME How to use this file'!Print_Area</vt:lpstr>
      <vt:lpstr>ReportingYear</vt:lpstr>
      <vt:lpstr>Rulescompliance2</vt:lpstr>
      <vt:lpstr>rulescompliance3</vt:lpstr>
      <vt:lpstr>rulescompliance4</vt:lpstr>
      <vt:lpstr>SelectYesNo</vt:lpstr>
      <vt:lpstr>SI_Type</vt:lpstr>
      <vt:lpstr>Sub_Installations</vt:lpstr>
      <vt:lpstr>Target_Achieved</vt:lpstr>
      <vt:lpstr>Target_Type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Stanimira Misheva</cp:lastModifiedBy>
  <cp:lastPrinted>2026-02-13T08:23:35Z</cp:lastPrinted>
  <dcterms:created xsi:type="dcterms:W3CDTF">2005-01-10T08:03:50Z</dcterms:created>
  <dcterms:modified xsi:type="dcterms:W3CDTF">2026-03-09T11:22:28Z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